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user0086\Downloads\"/>
    </mc:Choice>
  </mc:AlternateContent>
  <xr:revisionPtr revIDLastSave="0" documentId="13_ncr:1_{83164F66-3B49-41B7-BB02-8275861109AC}" xr6:coauthVersionLast="47" xr6:coauthVersionMax="47" xr10:uidLastSave="{00000000-0000-0000-0000-000000000000}"/>
  <bookViews>
    <workbookView xWindow="20370" yWindow="-120" windowWidth="29040" windowHeight="15720" xr2:uid="{00000000-000D-0000-FFFF-FFFF00000000}"/>
  </bookViews>
  <sheets>
    <sheet name="【賃金引上げ特例（＋50円以上)】セルフチェックシート" sheetId="19" r:id="rId1"/>
    <sheet name="【賃金引上げ加点＋30円以上)】セルフチェックシート" sheetId="18" r:id="rId2"/>
    <sheet name="【サンプル】賃金台帳" sheetId="1" r:id="rId3"/>
    <sheet name="※参考参照データ" sheetId="7" r:id="rId4"/>
  </sheets>
  <definedNames>
    <definedName name="_xlnm.Print_Area" localSheetId="2">【サンプル】賃金台帳!$A$1:$BP$72</definedName>
    <definedName name="_xlnm.Print_Area" localSheetId="1">'【賃金引上げ加点＋30円以上)】セルフチェックシート'!$A$2:$L$89</definedName>
    <definedName name="_xlnm.Print_Area" localSheetId="0">'【賃金引上げ特例（＋50円以上)】セルフチェックシート'!$A$2:$L$89</definedName>
    <definedName name="愛__知" localSheetId="3">※参考参照データ!$B$25</definedName>
    <definedName name="愛__知">#REF!</definedName>
    <definedName name="愛__媛" localSheetId="3">※参考参照データ!$B$40</definedName>
    <definedName name="愛__媛">#REF!</definedName>
    <definedName name="茨__城" localSheetId="3">※参考参照データ!$B$10</definedName>
    <definedName name="茨__城">#REF!</definedName>
    <definedName name="岡__山" localSheetId="3">※参考参照データ!$B$35</definedName>
    <definedName name="岡__山">#REF!</definedName>
    <definedName name="沖__縄" localSheetId="3">※参考参照データ!$B$49</definedName>
    <definedName name="沖__縄">#REF!</definedName>
    <definedName name="岩__手" localSheetId="3">※参考参照データ!$B$5</definedName>
    <definedName name="岩__手">#REF!</definedName>
    <definedName name="岐__阜" localSheetId="3">※参考参照データ!$B$23</definedName>
    <definedName name="岐__阜">#REF!</definedName>
    <definedName name="宮__崎" localSheetId="3">※参考参照データ!$B$47</definedName>
    <definedName name="宮__崎">#REF!</definedName>
    <definedName name="宮__城" localSheetId="3">※参考参照データ!$B$6</definedName>
    <definedName name="宮__城">#REF!</definedName>
    <definedName name="京__都" localSheetId="3">※参考参照データ!$B$28</definedName>
    <definedName name="京__都">#REF!</definedName>
    <definedName name="熊__本" localSheetId="3">※参考参照データ!$B$45</definedName>
    <definedName name="熊__本">#REF!</definedName>
    <definedName name="群__馬" localSheetId="3">※参考参照データ!$B$12</definedName>
    <definedName name="群__馬">#REF!</definedName>
    <definedName name="広__島" localSheetId="3">※参考参照データ!$B$36</definedName>
    <definedName name="広__島">#REF!</definedName>
    <definedName name="香__川" localSheetId="3">※参考参照データ!$B$39</definedName>
    <definedName name="香__川">#REF!</definedName>
    <definedName name="高__知" localSheetId="3">※参考参照データ!$B$41</definedName>
    <definedName name="高__知">#REF!</definedName>
    <definedName name="佐__賀" localSheetId="3">※参考参照データ!$B$43</definedName>
    <definedName name="佐__賀">#REF!</definedName>
    <definedName name="埼__玉" localSheetId="3">※参考参照データ!$B$13</definedName>
    <definedName name="埼__玉">#REF!</definedName>
    <definedName name="三__重" localSheetId="3">※参考参照データ!$B$26</definedName>
    <definedName name="三__重">#REF!</definedName>
    <definedName name="山__形" localSheetId="3">※参考参照データ!$B$8</definedName>
    <definedName name="山__形">#REF!</definedName>
    <definedName name="山__口" localSheetId="3">※参考参照データ!$B$37</definedName>
    <definedName name="山__口">#REF!</definedName>
    <definedName name="山__梨" localSheetId="3">※参考参照データ!$B$21</definedName>
    <definedName name="山__梨">#REF!</definedName>
    <definedName name="滋__賀" localSheetId="3">※参考参照データ!$B$27</definedName>
    <definedName name="滋__賀">#REF!</definedName>
    <definedName name="鹿児島" localSheetId="3">※参考参照データ!$B$48</definedName>
    <definedName name="鹿児島">#REF!</definedName>
    <definedName name="秋__田" localSheetId="3">※参考参照データ!$B$7</definedName>
    <definedName name="秋__田">#REF!</definedName>
    <definedName name="新__潟" localSheetId="3">※参考参照データ!$B$17</definedName>
    <definedName name="新__潟">#REF!</definedName>
    <definedName name="神奈川" localSheetId="3">※参考参照データ!$B$16</definedName>
    <definedName name="神奈川">#REF!</definedName>
    <definedName name="青__森" localSheetId="3">※参考参照データ!$B$4</definedName>
    <definedName name="青__森">#REF!</definedName>
    <definedName name="静__岡" localSheetId="3">※参考参照データ!$B$24</definedName>
    <definedName name="静__岡">#REF!</definedName>
    <definedName name="石__川" localSheetId="3">※参考参照データ!$B$19</definedName>
    <definedName name="石__川">#REF!</definedName>
    <definedName name="千__葉" localSheetId="3">※参考参照データ!$B$14</definedName>
    <definedName name="千__葉">#REF!</definedName>
    <definedName name="大__阪" localSheetId="3">※参考参照データ!$B$29</definedName>
    <definedName name="大__阪">#REF!</definedName>
    <definedName name="大__分" localSheetId="3">※参考参照データ!$B$46</definedName>
    <definedName name="大__分">#REF!</definedName>
    <definedName name="長__崎" localSheetId="3">※参考参照データ!$B$44</definedName>
    <definedName name="長__崎">#REF!</definedName>
    <definedName name="長__野" localSheetId="3">※参考参照データ!$B$22</definedName>
    <definedName name="長__野">#REF!</definedName>
    <definedName name="鳥__取" localSheetId="3">※参考参照データ!$B$33</definedName>
    <definedName name="鳥__取">#REF!</definedName>
    <definedName name="都道府県名" localSheetId="3">※参考参照データ!$A$3:$A$49</definedName>
    <definedName name="都道府県名">#REF!</definedName>
    <definedName name="都道府県名1">#REF!</definedName>
    <definedName name="島__根" localSheetId="3">※参考参照データ!$B$34</definedName>
    <definedName name="島__根">#REF!</definedName>
    <definedName name="東__京" localSheetId="3">※参考参照データ!$B$15</definedName>
    <definedName name="東__京">#REF!</definedName>
    <definedName name="徳__島" localSheetId="3">※参考参照データ!$B$38</definedName>
    <definedName name="徳__島">#REF!</definedName>
    <definedName name="栃__木" localSheetId="3">※参考参照データ!$B$11</definedName>
    <definedName name="栃__木">#REF!</definedName>
    <definedName name="奈__良" localSheetId="3">※参考参照データ!$B$31</definedName>
    <definedName name="奈__良">#REF!</definedName>
    <definedName name="富__山" localSheetId="3">※参考参照データ!$B$18</definedName>
    <definedName name="富__山">#REF!</definedName>
    <definedName name="福__井" localSheetId="3">※参考参照データ!$B$20</definedName>
    <definedName name="福__井">#REF!</definedName>
    <definedName name="福__岡" localSheetId="3">※参考参照データ!$B$42</definedName>
    <definedName name="福__岡">#REF!</definedName>
    <definedName name="福__島" localSheetId="3">※参考参照データ!$B$9</definedName>
    <definedName name="福__島">#REF!</definedName>
    <definedName name="兵__庫" localSheetId="3">※参考参照データ!$B$30</definedName>
    <definedName name="兵__庫">#REF!</definedName>
    <definedName name="北海道" localSheetId="3">※参考参照データ!$B$3</definedName>
    <definedName name="北海道">#REF!</definedName>
    <definedName name="和歌山" localSheetId="3">※参考参照データ!$B$32</definedName>
    <definedName name="和歌山">#REF!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9" l="1"/>
  <c r="E113" i="19"/>
  <c r="D113" i="19"/>
  <c r="G113" i="19" s="1"/>
  <c r="C113" i="19"/>
  <c r="B113" i="19"/>
  <c r="E112" i="19"/>
  <c r="D112" i="19"/>
  <c r="C112" i="19"/>
  <c r="B112" i="19"/>
  <c r="G112" i="19" s="1"/>
  <c r="I98" i="19"/>
  <c r="H98" i="19"/>
  <c r="I97" i="19"/>
  <c r="H97" i="19"/>
  <c r="I96" i="19"/>
  <c r="I99" i="19" s="1"/>
  <c r="H96" i="19"/>
  <c r="I95" i="19"/>
  <c r="H95" i="19"/>
  <c r="H99" i="19" s="1"/>
  <c r="E95" i="19"/>
  <c r="C95" i="19"/>
  <c r="E94" i="19"/>
  <c r="C94" i="19"/>
  <c r="I98" i="18"/>
  <c r="H88" i="18"/>
  <c r="I84" i="18"/>
  <c r="I80" i="18" s="1"/>
  <c r="I75" i="18"/>
  <c r="I71" i="18" s="1"/>
  <c r="H55" i="18"/>
  <c r="H98" i="18" s="1"/>
  <c r="I51" i="18"/>
  <c r="I47" i="18" s="1"/>
  <c r="I42" i="18"/>
  <c r="I38" i="18" s="1"/>
  <c r="H88" i="19"/>
  <c r="I84" i="19"/>
  <c r="I80" i="19" s="1"/>
  <c r="I75" i="19"/>
  <c r="I71" i="19"/>
  <c r="I67" i="19"/>
  <c r="I67" i="18" l="1"/>
  <c r="I34" i="18"/>
  <c r="I51" i="19" l="1"/>
  <c r="I47" i="19" s="1"/>
  <c r="I42" i="19"/>
  <c r="B108" i="19"/>
  <c r="H55" i="19"/>
  <c r="J19" i="19"/>
  <c r="I19" i="19" s="1"/>
  <c r="J18" i="19"/>
  <c r="I18" i="19" s="1"/>
  <c r="E113" i="18"/>
  <c r="C113" i="18"/>
  <c r="B113" i="18"/>
  <c r="E112" i="18"/>
  <c r="C112" i="18"/>
  <c r="B112" i="18"/>
  <c r="I95" i="18"/>
  <c r="H95" i="18"/>
  <c r="E95" i="18"/>
  <c r="C95" i="18"/>
  <c r="E94" i="18"/>
  <c r="C94" i="18"/>
  <c r="I96" i="18"/>
  <c r="H96" i="18"/>
  <c r="J19" i="18"/>
  <c r="I19" i="18" s="1"/>
  <c r="J18" i="18"/>
  <c r="I18" i="18" s="1"/>
  <c r="J13" i="18" l="1"/>
  <c r="F23" i="18" s="1"/>
  <c r="I13" i="18"/>
  <c r="F20" i="18" s="1"/>
  <c r="I13" i="19"/>
  <c r="I34" i="19"/>
  <c r="I38" i="19"/>
  <c r="F23" i="19"/>
  <c r="F21" i="19"/>
  <c r="H97" i="18"/>
  <c r="H99" i="18" s="1"/>
  <c r="D112" i="18"/>
  <c r="G112" i="18" s="1"/>
  <c r="D113" i="18"/>
  <c r="I97" i="18"/>
  <c r="I99" i="18" s="1"/>
  <c r="B107" i="19" l="1"/>
  <c r="C102" i="19"/>
  <c r="F21" i="18"/>
  <c r="B108" i="18"/>
  <c r="F22" i="18"/>
  <c r="B107" i="18"/>
  <c r="C102" i="18"/>
  <c r="F20" i="19"/>
  <c r="F22" i="19"/>
  <c r="G113" i="18"/>
  <c r="BH32" i="1" l="1"/>
  <c r="BH30" i="1"/>
  <c r="BH28" i="1"/>
  <c r="BH24" i="1"/>
  <c r="BH44" i="1"/>
  <c r="BH42" i="1"/>
  <c r="BH54" i="1"/>
  <c r="P16" i="1"/>
  <c r="P26" i="1" s="1"/>
  <c r="P40" i="1" s="1"/>
  <c r="P46" i="1" s="1"/>
  <c r="BH22" i="1"/>
  <c r="BH20" i="1"/>
  <c r="BH18" i="1"/>
  <c r="BH14" i="1"/>
  <c r="AZ16" i="1"/>
  <c r="AZ26" i="1" s="1"/>
  <c r="BD16" i="1"/>
  <c r="BD26" i="1" s="1"/>
  <c r="AV16" i="1"/>
  <c r="AV26" i="1" s="1"/>
  <c r="AR16" i="1"/>
  <c r="AR26" i="1" s="1"/>
  <c r="AN16" i="1"/>
  <c r="AN26" i="1" s="1"/>
  <c r="AJ16" i="1"/>
  <c r="AJ26" i="1" s="1"/>
  <c r="AF16" i="1"/>
  <c r="AF26" i="1" s="1"/>
  <c r="AB16" i="1"/>
  <c r="AB26" i="1" s="1"/>
  <c r="X16" i="1"/>
  <c r="X26" i="1" s="1"/>
  <c r="X40" i="1" s="1"/>
  <c r="X46" i="1" s="1"/>
  <c r="T16" i="1"/>
  <c r="T26" i="1" s="1"/>
  <c r="T40" i="1" s="1"/>
  <c r="T46" i="1" s="1"/>
  <c r="L16" i="1"/>
  <c r="L26" i="1" s="1"/>
  <c r="L40" i="1" s="1"/>
  <c r="L46" i="1" s="1"/>
  <c r="BH26" i="1" l="1"/>
  <c r="BH16" i="1"/>
  <c r="L60" i="1"/>
  <c r="L64" i="1" s="1"/>
  <c r="P60" i="1"/>
  <c r="P64" i="1" s="1"/>
  <c r="T60" i="1"/>
  <c r="T64" i="1" s="1"/>
  <c r="X60" i="1"/>
  <c r="X64" i="1" s="1"/>
  <c r="AB60" i="1"/>
  <c r="AF60" i="1"/>
  <c r="AB40" i="1"/>
  <c r="AB46" i="1" s="1"/>
  <c r="AF40" i="1"/>
  <c r="AF46" i="1" s="1"/>
  <c r="AJ40" i="1"/>
  <c r="AN40" i="1"/>
  <c r="AN46" i="1" s="1"/>
  <c r="AR40" i="1"/>
  <c r="AR46" i="1" s="1"/>
  <c r="AR56" i="1" s="1"/>
  <c r="AR60" i="1" s="1"/>
  <c r="AV40" i="1"/>
  <c r="AV46" i="1" s="1"/>
  <c r="AV56" i="1" s="1"/>
  <c r="AV60" i="1" s="1"/>
  <c r="AZ40" i="1"/>
  <c r="AZ46" i="1" s="1"/>
  <c r="AZ56" i="1" s="1"/>
  <c r="AZ60" i="1" s="1"/>
  <c r="BD40" i="1"/>
  <c r="BD46" i="1" s="1"/>
  <c r="BD56" i="1" s="1"/>
  <c r="BD60" i="1" s="1"/>
  <c r="BH50" i="1"/>
  <c r="BH52" i="1"/>
  <c r="BH58" i="1"/>
  <c r="BH62" i="1"/>
  <c r="BH48" i="1"/>
  <c r="BH34" i="1"/>
  <c r="BH36" i="1"/>
  <c r="BH38" i="1"/>
  <c r="AF64" i="1" l="1"/>
  <c r="AB64" i="1"/>
  <c r="AN56" i="1"/>
  <c r="AN60" i="1" s="1"/>
  <c r="AN64" i="1" s="1"/>
  <c r="BD64" i="1"/>
  <c r="AZ64" i="1"/>
  <c r="AV64" i="1"/>
  <c r="AR64" i="1"/>
  <c r="AJ46" i="1"/>
  <c r="AJ56" i="1" s="1"/>
  <c r="BH40" i="1"/>
  <c r="BH56" i="1" l="1"/>
  <c r="AJ60" i="1"/>
  <c r="BH60" i="1" s="1"/>
  <c r="BH46" i="1"/>
  <c r="AJ64" i="1" l="1"/>
  <c r="BH64" i="1" s="1"/>
</calcChain>
</file>

<file path=xl/sharedStrings.xml><?xml version="1.0" encoding="utf-8"?>
<sst xmlns="http://schemas.openxmlformats.org/spreadsheetml/2006/main" count="439" uniqueCount="195">
  <si>
    <t>※賃上げ加点（+30円以上）の算出が必要な方はこちらをご使用ください。</t>
    <phoneticPr fontId="1"/>
  </si>
  <si>
    <t>基本情報</t>
    <rPh sb="0" eb="2">
      <t>キホン</t>
    </rPh>
    <rPh sb="2" eb="4">
      <t>ジョウホウ</t>
    </rPh>
    <phoneticPr fontId="1"/>
  </si>
  <si>
    <t>都道府県名</t>
    <rPh sb="0" eb="5">
      <t>トドウフケンメイ</t>
    </rPh>
    <phoneticPr fontId="1"/>
  </si>
  <si>
    <t>北海道</t>
  </si>
  <si>
    <t>←都道府県を選択してください。</t>
    <rPh sb="1" eb="5">
      <t>トドウフケン</t>
    </rPh>
    <rPh sb="6" eb="8">
      <t>センタク</t>
    </rPh>
    <phoneticPr fontId="1"/>
  </si>
  <si>
    <t>申請日</t>
    <rPh sb="0" eb="2">
      <t>シンセイ</t>
    </rPh>
    <rPh sb="2" eb="3">
      <t>ビ</t>
    </rPh>
    <phoneticPr fontId="1"/>
  </si>
  <si>
    <t>申請日時</t>
    <rPh sb="0" eb="2">
      <t>シンセイ</t>
    </rPh>
    <rPh sb="2" eb="4">
      <t>ニチジ</t>
    </rPh>
    <phoneticPr fontId="1"/>
  </si>
  <si>
    <t>補助事業終了日時</t>
    <rPh sb="0" eb="6">
      <t>ホジョジギョウシュウリョウ</t>
    </rPh>
    <rPh sb="6" eb="8">
      <t>ニチジ</t>
    </rPh>
    <phoneticPr fontId="1"/>
  </si>
  <si>
    <t>会社名</t>
    <rPh sb="0" eb="3">
      <t>カイシャメイ</t>
    </rPh>
    <phoneticPr fontId="1"/>
  </si>
  <si>
    <t>●●</t>
    <phoneticPr fontId="1"/>
  </si>
  <si>
    <t>←西暦・半角で入力してください。
　　（例：2025/9/1）</t>
    <rPh sb="1" eb="3">
      <t>セイレキ</t>
    </rPh>
    <rPh sb="4" eb="6">
      <t>ハンカク</t>
    </rPh>
    <rPh sb="7" eb="9">
      <t>ニュウリョク</t>
    </rPh>
    <rPh sb="20" eb="21">
      <t>レイ</t>
    </rPh>
    <phoneticPr fontId="1"/>
  </si>
  <si>
    <t>雇入年月日</t>
    <rPh sb="0" eb="1">
      <t>ヤトイ</t>
    </rPh>
    <rPh sb="1" eb="2">
      <t>ニュウ</t>
    </rPh>
    <rPh sb="2" eb="5">
      <t>ネンガッピ</t>
    </rPh>
    <phoneticPr fontId="1"/>
  </si>
  <si>
    <t>(A) 地域別最低賃金</t>
    <rPh sb="4" eb="7">
      <t>チイキベツ</t>
    </rPh>
    <rPh sb="7" eb="9">
      <t>サイテイ</t>
    </rPh>
    <rPh sb="9" eb="11">
      <t>チンギン</t>
    </rPh>
    <phoneticPr fontId="1"/>
  </si>
  <si>
    <t>申請時点</t>
    <rPh sb="0" eb="2">
      <t>シンセイ</t>
    </rPh>
    <rPh sb="2" eb="4">
      <t>ジテン</t>
    </rPh>
    <phoneticPr fontId="1"/>
  </si>
  <si>
    <t>補助事業終了時点</t>
    <rPh sb="6" eb="8">
      <t>ジテン</t>
    </rPh>
    <phoneticPr fontId="1"/>
  </si>
  <si>
    <t>所属</t>
    <rPh sb="0" eb="2">
      <t>ショゾク</t>
    </rPh>
    <phoneticPr fontId="1"/>
  </si>
  <si>
    <t>営業部</t>
    <rPh sb="0" eb="2">
      <t>エイギョウ</t>
    </rPh>
    <rPh sb="2" eb="3">
      <t>ブ</t>
    </rPh>
    <phoneticPr fontId="1"/>
  </si>
  <si>
    <t>←申請日を入力すると自動で反映されます。</t>
    <rPh sb="1" eb="4">
      <t>シンセイビ</t>
    </rPh>
    <rPh sb="5" eb="7">
      <t>ニュウリョク</t>
    </rPh>
    <rPh sb="10" eb="12">
      <t>ジドウ</t>
    </rPh>
    <rPh sb="13" eb="15">
      <t>ハンエイ</t>
    </rPh>
    <phoneticPr fontId="1"/>
  </si>
  <si>
    <t>職名</t>
    <rPh sb="0" eb="2">
      <t>ショクメイ</t>
    </rPh>
    <phoneticPr fontId="1"/>
  </si>
  <si>
    <t>社員</t>
    <rPh sb="0" eb="2">
      <t>シャイン</t>
    </rPh>
    <phoneticPr fontId="1"/>
  </si>
  <si>
    <r>
      <t xml:space="preserve">(B) </t>
    </r>
    <r>
      <rPr>
        <u/>
        <sz val="12"/>
        <rFont val="Meiryo UI"/>
        <family val="3"/>
        <charset val="128"/>
      </rPr>
      <t>申請時</t>
    </r>
    <r>
      <rPr>
        <sz val="12"/>
        <rFont val="Meiryo UI"/>
        <family val="3"/>
        <charset val="128"/>
      </rPr>
      <t>の事業場内最低賃金</t>
    </r>
    <rPh sb="4" eb="7">
      <t>シンセイジ</t>
    </rPh>
    <rPh sb="8" eb="10">
      <t>ジギョウ</t>
    </rPh>
    <rPh sb="11" eb="12">
      <t>ナイ</t>
    </rPh>
    <rPh sb="12" eb="14">
      <t>サイテイ</t>
    </rPh>
    <rPh sb="14" eb="16">
      <t>チンギン</t>
    </rPh>
    <phoneticPr fontId="1"/>
  </si>
  <si>
    <r>
      <rPr>
        <sz val="10"/>
        <rFont val="Meiryo UI"/>
        <family val="3"/>
        <charset val="128"/>
      </rPr>
      <t>←全従業員分を計算し、</t>
    </r>
    <r>
      <rPr>
        <b/>
        <sz val="10"/>
        <color rgb="FFFF0000"/>
        <rFont val="Meiryo UI"/>
        <family val="3"/>
        <charset val="128"/>
      </rPr>
      <t>申請時に</t>
    </r>
    <r>
      <rPr>
        <sz val="10"/>
        <color theme="1"/>
        <rFont val="Meiryo UI"/>
        <family val="2"/>
        <charset val="128"/>
      </rPr>
      <t>一番低い時間単価を入力します。</t>
    </r>
    <rPh sb="11" eb="14">
      <t>シンセイジ</t>
    </rPh>
    <rPh sb="19" eb="23">
      <t>ジカンタンカ</t>
    </rPh>
    <phoneticPr fontId="1"/>
  </si>
  <si>
    <t>氏名</t>
    <rPh sb="0" eb="2">
      <t>シメイ</t>
    </rPh>
    <phoneticPr fontId="1"/>
  </si>
  <si>
    <t>持続化　太郎</t>
    <rPh sb="0" eb="3">
      <t>ジゾクカ</t>
    </rPh>
    <rPh sb="4" eb="6">
      <t>タロウ</t>
    </rPh>
    <phoneticPr fontId="1"/>
  </si>
  <si>
    <r>
      <t xml:space="preserve">(B') </t>
    </r>
    <r>
      <rPr>
        <u/>
        <sz val="12"/>
        <rFont val="Meiryo UI"/>
        <family val="3"/>
        <charset val="128"/>
      </rPr>
      <t>申請時</t>
    </r>
    <r>
      <rPr>
        <sz val="12"/>
        <rFont val="Meiryo UI"/>
        <family val="3"/>
        <charset val="128"/>
      </rPr>
      <t>の事業場内最低賃金（歩合給は除く）</t>
    </r>
    <rPh sb="5" eb="8">
      <t>シンセイジ</t>
    </rPh>
    <rPh sb="9" eb="11">
      <t>ジギョウ</t>
    </rPh>
    <rPh sb="12" eb="13">
      <t>ナイ</t>
    </rPh>
    <rPh sb="13" eb="15">
      <t>サイテイ</t>
    </rPh>
    <rPh sb="15" eb="17">
      <t>チンギン</t>
    </rPh>
    <rPh sb="18" eb="21">
      <t>ブアイキュウ</t>
    </rPh>
    <rPh sb="22" eb="23">
      <t>ノゾ</t>
    </rPh>
    <phoneticPr fontId="1"/>
  </si>
  <si>
    <r>
      <t xml:space="preserve">(C) </t>
    </r>
    <r>
      <rPr>
        <u/>
        <sz val="12"/>
        <rFont val="Meiryo UI"/>
        <family val="3"/>
        <charset val="128"/>
      </rPr>
      <t>実績報告時</t>
    </r>
    <r>
      <rPr>
        <sz val="12"/>
        <rFont val="Meiryo UI"/>
        <family val="3"/>
        <charset val="128"/>
      </rPr>
      <t>の事業場内最低賃金</t>
    </r>
    <rPh sb="4" eb="9">
      <t>ジッセキホウコクジ</t>
    </rPh>
    <rPh sb="10" eb="13">
      <t>ジギョウジョウ</t>
    </rPh>
    <rPh sb="13" eb="14">
      <t>ナイ</t>
    </rPh>
    <rPh sb="14" eb="16">
      <t>サイテイ</t>
    </rPh>
    <rPh sb="16" eb="18">
      <t>チンギン</t>
    </rPh>
    <phoneticPr fontId="1"/>
  </si>
  <si>
    <r>
      <t>←全従業員分を計算し、</t>
    </r>
    <r>
      <rPr>
        <b/>
        <sz val="10"/>
        <color rgb="FFFF0000"/>
        <rFont val="Meiryo UI"/>
        <family val="3"/>
        <charset val="128"/>
      </rPr>
      <t>補助事業終了時に</t>
    </r>
    <r>
      <rPr>
        <sz val="10"/>
        <color theme="1"/>
        <rFont val="Meiryo UI"/>
        <family val="2"/>
        <charset val="128"/>
      </rPr>
      <t>一番低い時間単価を入力します。</t>
    </r>
    <rPh sb="11" eb="13">
      <t>ホジョ</t>
    </rPh>
    <rPh sb="13" eb="15">
      <t>ジギョウ</t>
    </rPh>
    <rPh sb="15" eb="17">
      <t>シュウリョウ</t>
    </rPh>
    <rPh sb="17" eb="18">
      <t>ジ</t>
    </rPh>
    <rPh sb="19" eb="21">
      <t>イチバン</t>
    </rPh>
    <rPh sb="23" eb="27">
      <t>ジカンタンカ</t>
    </rPh>
    <phoneticPr fontId="1"/>
  </si>
  <si>
    <r>
      <t xml:space="preserve">(C') </t>
    </r>
    <r>
      <rPr>
        <u/>
        <sz val="12"/>
        <rFont val="Meiryo UI"/>
        <family val="3"/>
        <charset val="128"/>
      </rPr>
      <t>実績報告時</t>
    </r>
    <r>
      <rPr>
        <sz val="12"/>
        <rFont val="Meiryo UI"/>
        <family val="3"/>
        <charset val="128"/>
      </rPr>
      <t>の事業場所内最低賃金（歩合給は除く）</t>
    </r>
    <rPh sb="5" eb="10">
      <t>ジッセキホウコクジ</t>
    </rPh>
    <phoneticPr fontId="1"/>
  </si>
  <si>
    <r>
      <t>(C') - (B')が</t>
    </r>
    <r>
      <rPr>
        <b/>
        <sz val="12"/>
        <rFont val="Meiryo UI"/>
        <family val="3"/>
        <charset val="128"/>
      </rPr>
      <t>50円以上</t>
    </r>
    <r>
      <rPr>
        <sz val="12"/>
        <rFont val="Meiryo UI"/>
        <family val="3"/>
        <charset val="128"/>
      </rPr>
      <t>か？</t>
    </r>
    <phoneticPr fontId="1"/>
  </si>
  <si>
    <r>
      <t>←</t>
    </r>
    <r>
      <rPr>
        <b/>
        <sz val="10"/>
        <color rgb="FFFF0000"/>
        <rFont val="Meiryo UI"/>
        <family val="3"/>
        <charset val="128"/>
      </rPr>
      <t>原則、(C') - (B')が50円以上</t>
    </r>
    <r>
      <rPr>
        <sz val="10"/>
        <color theme="1"/>
        <rFont val="Meiryo UI"/>
        <family val="2"/>
        <charset val="128"/>
      </rPr>
      <t>になっているかを確認します。
ただし、</t>
    </r>
    <r>
      <rPr>
        <b/>
        <sz val="10"/>
        <color rgb="FFFF0000"/>
        <rFont val="Meiryo UI"/>
        <family val="3"/>
        <charset val="128"/>
      </rPr>
      <t>完全歩合給の労働者が計算対象に含まれる場合には(C) - (B)</t>
    </r>
    <r>
      <rPr>
        <sz val="10"/>
        <color theme="1"/>
        <rFont val="Meiryo UI"/>
        <family val="2"/>
        <charset val="128"/>
      </rPr>
      <t>にて確認します。</t>
    </r>
    <rPh sb="1" eb="3">
      <t>ゲンソク</t>
    </rPh>
    <rPh sb="18" eb="21">
      <t>エンイジョウ</t>
    </rPh>
    <rPh sb="29" eb="31">
      <t>カクニン</t>
    </rPh>
    <rPh sb="40" eb="45">
      <t>カンゼンブアイキュウ</t>
    </rPh>
    <rPh sb="46" eb="49">
      <t>ロウドウシャ</t>
    </rPh>
    <rPh sb="50" eb="54">
      <t>ケイサンタイショウ</t>
    </rPh>
    <rPh sb="55" eb="56">
      <t>フク</t>
    </rPh>
    <rPh sb="59" eb="61">
      <t>バアイ</t>
    </rPh>
    <rPh sb="74" eb="76">
      <t>カクニン</t>
    </rPh>
    <phoneticPr fontId="1"/>
  </si>
  <si>
    <r>
      <t>(C) - (B)が</t>
    </r>
    <r>
      <rPr>
        <b/>
        <sz val="12"/>
        <rFont val="Meiryo UI"/>
        <family val="3"/>
        <charset val="128"/>
      </rPr>
      <t>50円以上</t>
    </r>
    <r>
      <rPr>
        <sz val="12"/>
        <rFont val="Meiryo UI"/>
        <family val="3"/>
        <charset val="128"/>
      </rPr>
      <t>か？</t>
    </r>
    <rPh sb="12" eb="13">
      <t>エン</t>
    </rPh>
    <rPh sb="13" eb="15">
      <t>イジョウ</t>
    </rPh>
    <phoneticPr fontId="1"/>
  </si>
  <si>
    <t>歩合給を除いた事業場内最低賃金が申請時点で地域別最低賃金未満のため、要件を満たしていません。</t>
    <rPh sb="0" eb="3">
      <t>ブアイキュウ</t>
    </rPh>
    <rPh sb="4" eb="5">
      <t>ノゾ</t>
    </rPh>
    <rPh sb="7" eb="11">
      <t>ジギョウジョウナイ</t>
    </rPh>
    <rPh sb="11" eb="15">
      <t>サイテイチンギン</t>
    </rPh>
    <rPh sb="21" eb="23">
      <t>チイキ</t>
    </rPh>
    <rPh sb="23" eb="24">
      <t>ベツ</t>
    </rPh>
    <rPh sb="24" eb="26">
      <t>サイテイ</t>
    </rPh>
    <rPh sb="26" eb="28">
      <t>チンギン</t>
    </rPh>
    <rPh sb="28" eb="30">
      <t>ミマン</t>
    </rPh>
    <rPh sb="34" eb="36">
      <t>ヨウケン</t>
    </rPh>
    <rPh sb="37" eb="38">
      <t>ミ</t>
    </rPh>
    <phoneticPr fontId="1"/>
  </si>
  <si>
    <t>歩合給を除いた事業場内最低賃金が補助事業終了時点で地域別最低賃金未満のため、要件を満たしていません。</t>
    <rPh sb="7" eb="11">
      <t>ジギョウジョウナイ</t>
    </rPh>
    <rPh sb="11" eb="15">
      <t>サイテイチンギン</t>
    </rPh>
    <rPh sb="16" eb="22">
      <t>ホジョジギョウシュウリョウ</t>
    </rPh>
    <rPh sb="22" eb="24">
      <t>ジテン</t>
    </rPh>
    <rPh sb="25" eb="27">
      <t>チイキ</t>
    </rPh>
    <rPh sb="27" eb="28">
      <t>ベツ</t>
    </rPh>
    <rPh sb="28" eb="30">
      <t>サイテイ</t>
    </rPh>
    <rPh sb="30" eb="32">
      <t>チンギン</t>
    </rPh>
    <rPh sb="32" eb="34">
      <t>ミマン</t>
    </rPh>
    <rPh sb="38" eb="40">
      <t>ヨウケン</t>
    </rPh>
    <rPh sb="41" eb="42">
      <t>ミ</t>
    </rPh>
    <phoneticPr fontId="1"/>
  </si>
  <si>
    <t>歩合給を含む事業場内最低賃金が申請時点で地域別最低賃金未満のため、要件を満たしていません。</t>
    <rPh sb="4" eb="5">
      <t>フク</t>
    </rPh>
    <rPh sb="6" eb="10">
      <t>ジギョウジョウナイ</t>
    </rPh>
    <rPh sb="10" eb="14">
      <t>サイテイチンギン</t>
    </rPh>
    <rPh sb="20" eb="22">
      <t>チイキ</t>
    </rPh>
    <rPh sb="22" eb="23">
      <t>ベツ</t>
    </rPh>
    <rPh sb="23" eb="25">
      <t>サイテイ</t>
    </rPh>
    <rPh sb="25" eb="27">
      <t>チンギン</t>
    </rPh>
    <rPh sb="27" eb="29">
      <t>ミマン</t>
    </rPh>
    <rPh sb="33" eb="35">
      <t>ヨウケン</t>
    </rPh>
    <rPh sb="36" eb="37">
      <t>ミ</t>
    </rPh>
    <phoneticPr fontId="1"/>
  </si>
  <si>
    <t>歩合給を含む事業場内最低賃金が補助事業終了時点で地域別最低賃金未満のため、要件を満たしていません。</t>
    <rPh sb="6" eb="10">
      <t>ジギョウジョウナイ</t>
    </rPh>
    <rPh sb="10" eb="14">
      <t>サイテイチンギン</t>
    </rPh>
    <rPh sb="15" eb="21">
      <t>ホジョジギョウシュウリョウ</t>
    </rPh>
    <rPh sb="21" eb="23">
      <t>ジテン</t>
    </rPh>
    <rPh sb="24" eb="26">
      <t>チイキ</t>
    </rPh>
    <rPh sb="26" eb="27">
      <t>ベツ</t>
    </rPh>
    <rPh sb="27" eb="29">
      <t>サイテイ</t>
    </rPh>
    <rPh sb="29" eb="31">
      <t>チンギン</t>
    </rPh>
    <rPh sb="31" eb="33">
      <t>ミマン</t>
    </rPh>
    <rPh sb="37" eb="39">
      <t>ヨウケン</t>
    </rPh>
    <rPh sb="40" eb="41">
      <t>ミ</t>
    </rPh>
    <phoneticPr fontId="1"/>
  </si>
  <si>
    <t>表面【申請時】</t>
  </si>
  <si>
    <t>【申請時点】において直近１か月で支給している賃金を算出するためのシートです。</t>
    <phoneticPr fontId="1"/>
  </si>
  <si>
    <t>事業場内最低賃金(B)の算出</t>
    <rPh sb="12" eb="14">
      <t>サンシュツ</t>
    </rPh>
    <phoneticPr fontId="1"/>
  </si>
  <si>
    <r>
      <t>従業員一人一人の時間単価を算出し、</t>
    </r>
    <r>
      <rPr>
        <u/>
        <sz val="14"/>
        <color theme="1"/>
        <rFont val="Meiryo UI"/>
        <family val="3"/>
        <charset val="128"/>
      </rPr>
      <t>そのうち一番低い時間単価</t>
    </r>
    <r>
      <rPr>
        <sz val="14"/>
        <color theme="1"/>
        <rFont val="Meiryo UI"/>
        <family val="3"/>
        <charset val="128"/>
      </rPr>
      <t>が事業場内最低賃金となります。
以下の給与形態から該当する箇所をご記入いただくことで、時間単価を算出することができます。</t>
    </r>
    <rPh sb="0" eb="3">
      <t>ジュウギョウイン</t>
    </rPh>
    <rPh sb="3" eb="7">
      <t>ヒトリヒトリ</t>
    </rPh>
    <rPh sb="13" eb="15">
      <t>サンシュツ</t>
    </rPh>
    <rPh sb="21" eb="23">
      <t>イチバン</t>
    </rPh>
    <rPh sb="23" eb="24">
      <t>ヒク</t>
    </rPh>
    <rPh sb="25" eb="27">
      <t>ジカン</t>
    </rPh>
    <rPh sb="27" eb="29">
      <t>タンカ</t>
    </rPh>
    <rPh sb="30" eb="38">
      <t>ジギョウジョウナイサイテイチンギン</t>
    </rPh>
    <rPh sb="45" eb="47">
      <t>イカ</t>
    </rPh>
    <rPh sb="48" eb="50">
      <t>キュウヨ</t>
    </rPh>
    <rPh sb="50" eb="52">
      <t>ケイタイ</t>
    </rPh>
    <rPh sb="54" eb="56">
      <t>ガイトウ</t>
    </rPh>
    <rPh sb="58" eb="60">
      <t>カショ</t>
    </rPh>
    <rPh sb="62" eb="64">
      <t>キニュウ</t>
    </rPh>
    <rPh sb="72" eb="74">
      <t>ジカン</t>
    </rPh>
    <phoneticPr fontId="1"/>
  </si>
  <si>
    <t>※該当箇所にご記入ください。</t>
    <rPh sb="7" eb="9">
      <t>キニュウ</t>
    </rPh>
    <phoneticPr fontId="1"/>
  </si>
  <si>
    <t>◆時給制の方はこちら</t>
    <rPh sb="1" eb="3">
      <t>ジキュウ</t>
    </rPh>
    <rPh sb="3" eb="4">
      <t>セイ</t>
    </rPh>
    <phoneticPr fontId="1"/>
  </si>
  <si>
    <t>1時間当たりの支給額
（時間単価）</t>
    <rPh sb="1" eb="3">
      <t>ジカン</t>
    </rPh>
    <rPh sb="3" eb="4">
      <t>ア</t>
    </rPh>
    <rPh sb="7" eb="10">
      <t>シキュウガク</t>
    </rPh>
    <rPh sb="12" eb="14">
      <t>ジカン</t>
    </rPh>
    <rPh sb="14" eb="16">
      <t>タンカタンカ</t>
    </rPh>
    <phoneticPr fontId="1"/>
  </si>
  <si>
    <t>各種手当</t>
    <rPh sb="0" eb="4">
      <t>カクシュテアテ</t>
    </rPh>
    <phoneticPr fontId="1"/>
  </si>
  <si>
    <t>時給制　時間単価（A）</t>
  </si>
  <si>
    <t>＝</t>
    <phoneticPr fontId="1"/>
  </si>
  <si>
    <t>※端数は四捨五入</t>
    <rPh sb="1" eb="3">
      <t>ハスウ</t>
    </rPh>
    <rPh sb="4" eb="8">
      <t>シシャゴニュウ</t>
    </rPh>
    <phoneticPr fontId="1"/>
  </si>
  <si>
    <t>◆日給制の方はこちら</t>
    <rPh sb="1" eb="4">
      <t>ニッキュウセイ</t>
    </rPh>
    <phoneticPr fontId="1"/>
  </si>
  <si>
    <t>基本給</t>
    <rPh sb="0" eb="3">
      <t>キホンキュウ</t>
    </rPh>
    <phoneticPr fontId="1"/>
  </si>
  <si>
    <t>1日の
所定労働時間</t>
    <rPh sb="1" eb="2">
      <t>ニチ</t>
    </rPh>
    <rPh sb="4" eb="6">
      <t>ショテイ</t>
    </rPh>
    <rPh sb="6" eb="10">
      <t>ロウドウジカン</t>
    </rPh>
    <phoneticPr fontId="1"/>
  </si>
  <si>
    <t>日給制　時間単価（B）</t>
  </si>
  <si>
    <t>◆時給制もしくは日給制の方で各種手当があるかたは記入してください</t>
  </si>
  <si>
    <t>1年の暦日数</t>
    <rPh sb="1" eb="2">
      <t>ネン</t>
    </rPh>
    <rPh sb="3" eb="4">
      <t>コヨミ</t>
    </rPh>
    <rPh sb="4" eb="6">
      <t>ニッスウ</t>
    </rPh>
    <phoneticPr fontId="1"/>
  </si>
  <si>
    <t>年間休日日数</t>
    <rPh sb="0" eb="2">
      <t>ネンカン</t>
    </rPh>
    <rPh sb="2" eb="4">
      <t>キュウジツ</t>
    </rPh>
    <rPh sb="4" eb="6">
      <t>ニッスウ</t>
    </rPh>
    <phoneticPr fontId="1"/>
  </si>
  <si>
    <t>年間月数</t>
    <rPh sb="0" eb="2">
      <t>ネンカン</t>
    </rPh>
    <rPh sb="2" eb="4">
      <t>ゲッスウ</t>
    </rPh>
    <phoneticPr fontId="1"/>
  </si>
  <si>
    <t>1ヶ月平均
所定労働時間</t>
    <rPh sb="2" eb="3">
      <t>ゲツ</t>
    </rPh>
    <rPh sb="3" eb="5">
      <t>ヘイキン</t>
    </rPh>
    <rPh sb="6" eb="8">
      <t>ショテイ</t>
    </rPh>
    <rPh sb="8" eb="12">
      <t>ロウドウジカン</t>
    </rPh>
    <phoneticPr fontId="1"/>
  </si>
  <si>
    <t>◆月給制・歩合制の方は記載してください。</t>
    <rPh sb="11" eb="13">
      <t>キサイ</t>
    </rPh>
    <phoneticPr fontId="1"/>
  </si>
  <si>
    <t>◆月給制の方はこちら</t>
    <rPh sb="1" eb="4">
      <t>ゲッキュウセイ</t>
    </rPh>
    <phoneticPr fontId="1"/>
  </si>
  <si>
    <t>月給制　時間単価（C）</t>
  </si>
  <si>
    <t>月平均所定労働時間の算出</t>
    <rPh sb="0" eb="1">
      <t>ツキ</t>
    </rPh>
    <rPh sb="1" eb="3">
      <t>ヘイキン</t>
    </rPh>
    <rPh sb="3" eb="5">
      <t>ショテイ</t>
    </rPh>
    <rPh sb="5" eb="7">
      <t>ロウドウ</t>
    </rPh>
    <rPh sb="7" eb="9">
      <t>ジカン</t>
    </rPh>
    <rPh sb="10" eb="12">
      <t>サンシュツ</t>
    </rPh>
    <phoneticPr fontId="1"/>
  </si>
  <si>
    <t>◆歩合給（インセンティブ給）の方はこちら</t>
  </si>
  <si>
    <t>1年間の歩合給（基本給のみ）</t>
  </si>
  <si>
    <t>1年間の総労働時間</t>
    <rPh sb="1" eb="3">
      <t>ネンカン</t>
    </rPh>
    <rPh sb="4" eb="5">
      <t>ソウ</t>
    </rPh>
    <rPh sb="5" eb="9">
      <t>ロウドウジカン</t>
    </rPh>
    <phoneticPr fontId="1"/>
  </si>
  <si>
    <t>時間単価（B）</t>
    <rPh sb="0" eb="2">
      <t>ジカン</t>
    </rPh>
    <rPh sb="2" eb="4">
      <t>タンカ</t>
    </rPh>
    <phoneticPr fontId="1"/>
  </si>
  <si>
    <t>＝</t>
  </si>
  <si>
    <t>※所定外労働時間を含む</t>
    <rPh sb="1" eb="3">
      <t>ショテイ</t>
    </rPh>
    <rPh sb="3" eb="4">
      <t>ガイ</t>
    </rPh>
    <rPh sb="4" eb="6">
      <t>ロウドウ</t>
    </rPh>
    <rPh sb="6" eb="8">
      <t>ジカン</t>
    </rPh>
    <rPh sb="9" eb="10">
      <t>フク</t>
    </rPh>
    <phoneticPr fontId="1"/>
  </si>
  <si>
    <t>裏面【実績報告書提出時点】</t>
    <rPh sb="0" eb="1">
      <t>ウラ</t>
    </rPh>
    <rPh sb="1" eb="2">
      <t>メン</t>
    </rPh>
    <rPh sb="3" eb="5">
      <t>ジッセキ</t>
    </rPh>
    <rPh sb="5" eb="8">
      <t>ホウコクショ</t>
    </rPh>
    <rPh sb="8" eb="10">
      <t>テイシュツ</t>
    </rPh>
    <rPh sb="10" eb="12">
      <t>ジテン</t>
    </rPh>
    <phoneticPr fontId="1"/>
  </si>
  <si>
    <t>【補助事業の終了時点】における賃金を算出するためのシートです。実績報告書提出時点において直近１か月で支給している賃金を算出します。</t>
    <rPh sb="1" eb="5">
      <t>ホジョジギョウ</t>
    </rPh>
    <rPh sb="6" eb="8">
      <t>シュウリョウ</t>
    </rPh>
    <phoneticPr fontId="1"/>
  </si>
  <si>
    <t>事業場内最低賃金(C)の算出</t>
    <rPh sb="12" eb="14">
      <t>サンシュツ</t>
    </rPh>
    <phoneticPr fontId="1"/>
  </si>
  <si>
    <t>参考</t>
    <rPh sb="0" eb="2">
      <t>サンコウ</t>
    </rPh>
    <phoneticPr fontId="1"/>
  </si>
  <si>
    <t>より前</t>
  </si>
  <si>
    <t>以降</t>
  </si>
  <si>
    <t>申請時</t>
    <rPh sb="0" eb="3">
      <t>シンセイジ</t>
    </rPh>
    <phoneticPr fontId="1"/>
  </si>
  <si>
    <t>実績時</t>
    <rPh sb="0" eb="3">
      <t>ジッセキジ</t>
    </rPh>
    <phoneticPr fontId="1"/>
  </si>
  <si>
    <t>時給</t>
    <rPh sb="0" eb="2">
      <t>ジキュウ</t>
    </rPh>
    <phoneticPr fontId="1"/>
  </si>
  <si>
    <t>日給</t>
    <rPh sb="0" eb="2">
      <t>ニッキュウ</t>
    </rPh>
    <phoneticPr fontId="1"/>
  </si>
  <si>
    <t>月給</t>
    <rPh sb="0" eb="2">
      <t>ゲッキュウ</t>
    </rPh>
    <phoneticPr fontId="1"/>
  </si>
  <si>
    <t>歩合</t>
    <rPh sb="0" eb="2">
      <t>ブアイ</t>
    </rPh>
    <phoneticPr fontId="1"/>
  </si>
  <si>
    <t>最安</t>
    <rPh sb="0" eb="2">
      <t>サイヤス</t>
    </rPh>
    <phoneticPr fontId="1"/>
  </si>
  <si>
    <t>コメント表示</t>
    <rPh sb="4" eb="6">
      <t>ヒョウジ</t>
    </rPh>
    <phoneticPr fontId="1"/>
  </si>
  <si>
    <t>歩合給</t>
    <rPh sb="0" eb="3">
      <t>ブアイキュウ</t>
    </rPh>
    <phoneticPr fontId="1"/>
  </si>
  <si>
    <t>歩合給+a</t>
    <rPh sb="0" eb="3">
      <t>ブアイキュウ</t>
    </rPh>
    <phoneticPr fontId="1"/>
  </si>
  <si>
    <t>京 　都</t>
  </si>
  <si>
    <t>※賃金引上げ枠（+50円以上）の算出が必要な方はこちらをご使用ください。</t>
    <rPh sb="1" eb="5">
      <t>チンギンヒキア</t>
    </rPh>
    <rPh sb="6" eb="7">
      <t>ワク</t>
    </rPh>
    <phoneticPr fontId="1"/>
  </si>
  <si>
    <t>青　 森</t>
  </si>
  <si>
    <r>
      <t xml:space="preserve">(B) </t>
    </r>
    <r>
      <rPr>
        <u/>
        <sz val="12"/>
        <rFont val="Meiryo UI"/>
        <family val="3"/>
        <charset val="128"/>
      </rPr>
      <t>申請時</t>
    </r>
    <r>
      <rPr>
        <sz val="12"/>
        <rFont val="Meiryo UI"/>
        <family val="3"/>
        <charset val="128"/>
      </rPr>
      <t>の事業場所内最低賃金</t>
    </r>
    <rPh sb="4" eb="7">
      <t>シンセイジ</t>
    </rPh>
    <rPh sb="8" eb="10">
      <t>ジギョウ</t>
    </rPh>
    <rPh sb="10" eb="12">
      <t>バショ</t>
    </rPh>
    <rPh sb="12" eb="13">
      <t>ナイ</t>
    </rPh>
    <rPh sb="13" eb="15">
      <t>サイテイ</t>
    </rPh>
    <rPh sb="15" eb="17">
      <t>チンギン</t>
    </rPh>
    <phoneticPr fontId="1"/>
  </si>
  <si>
    <r>
      <t xml:space="preserve">(B') </t>
    </r>
    <r>
      <rPr>
        <u/>
        <sz val="12"/>
        <rFont val="Meiryo UI"/>
        <family val="3"/>
        <charset val="128"/>
      </rPr>
      <t>申請時</t>
    </r>
    <r>
      <rPr>
        <sz val="12"/>
        <rFont val="Meiryo UI"/>
        <family val="3"/>
        <charset val="128"/>
      </rPr>
      <t>の事業場所内最低賃金（歩合給は除く）</t>
    </r>
    <rPh sb="5" eb="8">
      <t>シンセイジ</t>
    </rPh>
    <rPh sb="9" eb="11">
      <t>ジギョウ</t>
    </rPh>
    <rPh sb="11" eb="13">
      <t>バショ</t>
    </rPh>
    <rPh sb="13" eb="14">
      <t>ナイ</t>
    </rPh>
    <rPh sb="14" eb="16">
      <t>サイテイ</t>
    </rPh>
    <rPh sb="16" eb="18">
      <t>チンギン</t>
    </rPh>
    <rPh sb="19" eb="22">
      <t>ブアイキュウ</t>
    </rPh>
    <rPh sb="23" eb="24">
      <t>ノゾ</t>
    </rPh>
    <phoneticPr fontId="1"/>
  </si>
  <si>
    <r>
      <t>(C') - (B')が</t>
    </r>
    <r>
      <rPr>
        <b/>
        <sz val="12"/>
        <rFont val="Meiryo UI"/>
        <family val="3"/>
        <charset val="128"/>
      </rPr>
      <t>30円以上</t>
    </r>
    <r>
      <rPr>
        <sz val="12"/>
        <rFont val="Meiryo UI"/>
        <family val="3"/>
        <charset val="128"/>
      </rPr>
      <t>か？</t>
    </r>
    <phoneticPr fontId="1"/>
  </si>
  <si>
    <r>
      <t>←</t>
    </r>
    <r>
      <rPr>
        <b/>
        <sz val="10"/>
        <color rgb="FFFF0000"/>
        <rFont val="Meiryo UI"/>
        <family val="3"/>
        <charset val="128"/>
      </rPr>
      <t>原則、(C') - (B')が30円以上</t>
    </r>
    <r>
      <rPr>
        <sz val="10"/>
        <color theme="1"/>
        <rFont val="Meiryo UI"/>
        <family val="2"/>
        <charset val="128"/>
      </rPr>
      <t>になっているかを確認します。
ただし、</t>
    </r>
    <r>
      <rPr>
        <b/>
        <sz val="10"/>
        <color rgb="FFFF0000"/>
        <rFont val="Meiryo UI"/>
        <family val="3"/>
        <charset val="128"/>
      </rPr>
      <t>完全歩合給の労働者が計算対象に含まれる場合には(C) - (B)</t>
    </r>
    <r>
      <rPr>
        <sz val="10"/>
        <color theme="1"/>
        <rFont val="Meiryo UI"/>
        <family val="2"/>
        <charset val="128"/>
      </rPr>
      <t>にて確認します。</t>
    </r>
    <rPh sb="1" eb="3">
      <t>ゲンソク</t>
    </rPh>
    <rPh sb="18" eb="21">
      <t>エンイジョウ</t>
    </rPh>
    <rPh sb="29" eb="31">
      <t>カクニン</t>
    </rPh>
    <rPh sb="40" eb="45">
      <t>カンゼンブアイキュウ</t>
    </rPh>
    <rPh sb="46" eb="49">
      <t>ロウドウシャ</t>
    </rPh>
    <rPh sb="50" eb="54">
      <t>ケイサンタイショウ</t>
    </rPh>
    <rPh sb="55" eb="56">
      <t>フク</t>
    </rPh>
    <rPh sb="59" eb="61">
      <t>バアイ</t>
    </rPh>
    <rPh sb="74" eb="76">
      <t>カクニン</t>
    </rPh>
    <phoneticPr fontId="1"/>
  </si>
  <si>
    <r>
      <t>(C) - (B)が</t>
    </r>
    <r>
      <rPr>
        <b/>
        <sz val="12"/>
        <rFont val="Meiryo UI"/>
        <family val="3"/>
        <charset val="128"/>
      </rPr>
      <t>30円以上</t>
    </r>
    <r>
      <rPr>
        <sz val="12"/>
        <rFont val="Meiryo UI"/>
        <family val="3"/>
        <charset val="128"/>
      </rPr>
      <t>か？</t>
    </r>
    <rPh sb="12" eb="13">
      <t>エン</t>
    </rPh>
    <rPh sb="13" eb="15">
      <t>イジョウ</t>
    </rPh>
    <phoneticPr fontId="1"/>
  </si>
  <si>
    <t>【サンプル】賃    金    台    帳</t>
    <phoneticPr fontId="1"/>
  </si>
  <si>
    <t>雇　入　年　月　日</t>
    <rPh sb="0" eb="1">
      <t>ヤトイ</t>
    </rPh>
    <rPh sb="2" eb="3">
      <t>イ</t>
    </rPh>
    <rPh sb="4" eb="5">
      <t>トシ</t>
    </rPh>
    <rPh sb="6" eb="7">
      <t>ツキ</t>
    </rPh>
    <rPh sb="8" eb="9">
      <t>ヒ</t>
    </rPh>
    <phoneticPr fontId="1"/>
  </si>
  <si>
    <t>所　属</t>
    <rPh sb="0" eb="1">
      <t>ショ</t>
    </rPh>
    <rPh sb="2" eb="3">
      <t>ゾク</t>
    </rPh>
    <phoneticPr fontId="1"/>
  </si>
  <si>
    <t>職　名</t>
    <rPh sb="0" eb="1">
      <t>ショク</t>
    </rPh>
    <rPh sb="2" eb="3">
      <t>ナ</t>
    </rPh>
    <phoneticPr fontId="1"/>
  </si>
  <si>
    <t>氏　名</t>
    <rPh sb="0" eb="1">
      <t>シ</t>
    </rPh>
    <rPh sb="2" eb="3">
      <t>ナ</t>
    </rPh>
    <phoneticPr fontId="1"/>
  </si>
  <si>
    <t>性別</t>
    <rPh sb="0" eb="1">
      <t>セイ</t>
    </rPh>
    <rPh sb="1" eb="2">
      <t>ベツ</t>
    </rPh>
    <phoneticPr fontId="1"/>
  </si>
  <si>
    <t>２０２２ 年   ４ 月   １ 日  雇入</t>
    <rPh sb="5" eb="6">
      <t>ネン</t>
    </rPh>
    <rPh sb="11" eb="12">
      <t>ガツ</t>
    </rPh>
    <rPh sb="17" eb="18">
      <t>ニチ</t>
    </rPh>
    <rPh sb="20" eb="22">
      <t>ヤトイイ</t>
    </rPh>
    <phoneticPr fontId="1"/>
  </si>
  <si>
    <t>営業部</t>
    <rPh sb="0" eb="3">
      <t>エイギョウブ</t>
    </rPh>
    <phoneticPr fontId="1"/>
  </si>
  <si>
    <t>営業</t>
    <rPh sb="0" eb="2">
      <t>エイギョウ</t>
    </rPh>
    <phoneticPr fontId="1"/>
  </si>
  <si>
    <t>持続化 太郎</t>
    <rPh sb="0" eb="3">
      <t>ジゾクカ</t>
    </rPh>
    <rPh sb="4" eb="6">
      <t>タロウ</t>
    </rPh>
    <phoneticPr fontId="1"/>
  </si>
  <si>
    <t>男</t>
    <rPh sb="0" eb="1">
      <t>オトコ</t>
    </rPh>
    <phoneticPr fontId="1"/>
  </si>
  <si>
    <t>賃金計算期間</t>
    <rPh sb="0" eb="2">
      <t>チンギン</t>
    </rPh>
    <rPh sb="2" eb="4">
      <t>ケイサン</t>
    </rPh>
    <rPh sb="4" eb="6">
      <t>キカン</t>
    </rPh>
    <phoneticPr fontId="1"/>
  </si>
  <si>
    <t>4月1日～
4月30日</t>
    <rPh sb="1" eb="2">
      <t>ガツ</t>
    </rPh>
    <rPh sb="2" eb="4">
      <t>ツイタチ</t>
    </rPh>
    <rPh sb="7" eb="8">
      <t>ガツ</t>
    </rPh>
    <rPh sb="10" eb="11">
      <t>ニチ</t>
    </rPh>
    <phoneticPr fontId="1"/>
  </si>
  <si>
    <t>5月1日～
5月31日</t>
    <rPh sb="1" eb="2">
      <t>ガツ</t>
    </rPh>
    <rPh sb="2" eb="4">
      <t>ツイタチ</t>
    </rPh>
    <rPh sb="7" eb="8">
      <t>ガツ</t>
    </rPh>
    <rPh sb="10" eb="11">
      <t>ニチ</t>
    </rPh>
    <phoneticPr fontId="1"/>
  </si>
  <si>
    <t>6月1日～
6月30日</t>
    <rPh sb="1" eb="2">
      <t>ガツ</t>
    </rPh>
    <rPh sb="2" eb="4">
      <t>ツイタチ</t>
    </rPh>
    <rPh sb="7" eb="8">
      <t>ガツ</t>
    </rPh>
    <rPh sb="10" eb="11">
      <t>ニチ</t>
    </rPh>
    <phoneticPr fontId="1"/>
  </si>
  <si>
    <t>7月1日～
7月31日</t>
    <rPh sb="1" eb="2">
      <t>ガツ</t>
    </rPh>
    <rPh sb="2" eb="4">
      <t>ツイタチ</t>
    </rPh>
    <rPh sb="7" eb="8">
      <t>ガツ</t>
    </rPh>
    <rPh sb="10" eb="11">
      <t>ニチ</t>
    </rPh>
    <phoneticPr fontId="1"/>
  </si>
  <si>
    <t>8月1日～
8月31日</t>
    <rPh sb="1" eb="2">
      <t>ガツ</t>
    </rPh>
    <rPh sb="2" eb="4">
      <t>ツイタチ</t>
    </rPh>
    <rPh sb="7" eb="8">
      <t>ガツ</t>
    </rPh>
    <rPh sb="10" eb="11">
      <t>ニチ</t>
    </rPh>
    <phoneticPr fontId="1"/>
  </si>
  <si>
    <t>9月1日～
9月30日</t>
    <rPh sb="1" eb="2">
      <t>ガツ</t>
    </rPh>
    <rPh sb="2" eb="4">
      <t>ツイタチ</t>
    </rPh>
    <rPh sb="7" eb="8">
      <t>ガツ</t>
    </rPh>
    <rPh sb="10" eb="11">
      <t>ニチ</t>
    </rPh>
    <phoneticPr fontId="1"/>
  </si>
  <si>
    <t>10月1日～
10月31日</t>
    <rPh sb="2" eb="3">
      <t>ガツ</t>
    </rPh>
    <rPh sb="3" eb="5">
      <t>ツイタチ</t>
    </rPh>
    <rPh sb="9" eb="10">
      <t>ガツ</t>
    </rPh>
    <rPh sb="12" eb="13">
      <t>ニチ</t>
    </rPh>
    <phoneticPr fontId="1"/>
  </si>
  <si>
    <t>11月1日～
11月30日</t>
    <rPh sb="2" eb="3">
      <t>ガツ</t>
    </rPh>
    <rPh sb="3" eb="5">
      <t>ツイタチ</t>
    </rPh>
    <rPh sb="9" eb="10">
      <t>ガツ</t>
    </rPh>
    <rPh sb="12" eb="13">
      <t>ニチ</t>
    </rPh>
    <phoneticPr fontId="1"/>
  </si>
  <si>
    <t>12月1日～
12月31日</t>
    <rPh sb="2" eb="3">
      <t>ガツ</t>
    </rPh>
    <rPh sb="3" eb="5">
      <t>ツイタチ</t>
    </rPh>
    <rPh sb="9" eb="10">
      <t>ガツ</t>
    </rPh>
    <rPh sb="12" eb="13">
      <t>ニチ</t>
    </rPh>
    <phoneticPr fontId="1"/>
  </si>
  <si>
    <t>1月1日～
1月31日</t>
    <rPh sb="1" eb="2">
      <t>ガツ</t>
    </rPh>
    <rPh sb="2" eb="4">
      <t>ツイタチ</t>
    </rPh>
    <rPh sb="7" eb="8">
      <t>ガツ</t>
    </rPh>
    <rPh sb="10" eb="11">
      <t>ニチ</t>
    </rPh>
    <phoneticPr fontId="1"/>
  </si>
  <si>
    <t>2月1日～
2月28日</t>
    <rPh sb="1" eb="2">
      <t>ガツ</t>
    </rPh>
    <rPh sb="2" eb="4">
      <t>ツイタチ</t>
    </rPh>
    <rPh sb="7" eb="8">
      <t>ガツ</t>
    </rPh>
    <rPh sb="10" eb="11">
      <t>ニチ</t>
    </rPh>
    <phoneticPr fontId="1"/>
  </si>
  <si>
    <t>3月1日～
3月31日</t>
    <rPh sb="1" eb="2">
      <t>ガツ</t>
    </rPh>
    <rPh sb="2" eb="4">
      <t>ツイタチ</t>
    </rPh>
    <rPh sb="7" eb="8">
      <t>ガツ</t>
    </rPh>
    <rPh sb="10" eb="11">
      <t>ニチ</t>
    </rPh>
    <phoneticPr fontId="1"/>
  </si>
  <si>
    <t>合計</t>
    <rPh sb="0" eb="2">
      <t>ゴウケイ</t>
    </rPh>
    <phoneticPr fontId="1"/>
  </si>
  <si>
    <t>労働日数</t>
    <rPh sb="0" eb="2">
      <t>ロウドウ</t>
    </rPh>
    <rPh sb="2" eb="4">
      <t>ニッスウ</t>
    </rPh>
    <phoneticPr fontId="1"/>
  </si>
  <si>
    <t>労働時間</t>
    <rPh sb="0" eb="2">
      <t>ロウドウ</t>
    </rPh>
    <rPh sb="2" eb="4">
      <t>ジカン</t>
    </rPh>
    <phoneticPr fontId="1"/>
  </si>
  <si>
    <t>休日労働時間数</t>
    <rPh sb="0" eb="2">
      <t>キュウジツ</t>
    </rPh>
    <rPh sb="2" eb="4">
      <t>ロウドウ</t>
    </rPh>
    <rPh sb="4" eb="7">
      <t>ジカンスウ</t>
    </rPh>
    <phoneticPr fontId="1"/>
  </si>
  <si>
    <t>-</t>
    <phoneticPr fontId="1"/>
  </si>
  <si>
    <t>早出残業時間数</t>
    <rPh sb="0" eb="2">
      <t>ハヤデ</t>
    </rPh>
    <rPh sb="2" eb="4">
      <t>ザンギョウ</t>
    </rPh>
    <rPh sb="4" eb="6">
      <t>ジカン</t>
    </rPh>
    <rPh sb="6" eb="7">
      <t>スウ</t>
    </rPh>
    <phoneticPr fontId="1"/>
  </si>
  <si>
    <t>深夜残業時間数</t>
    <rPh sb="0" eb="2">
      <t>シンヤ</t>
    </rPh>
    <rPh sb="2" eb="4">
      <t>ザンギョウ</t>
    </rPh>
    <rPh sb="4" eb="6">
      <t>ジカン</t>
    </rPh>
    <rPh sb="6" eb="7">
      <t>スウ</t>
    </rPh>
    <phoneticPr fontId="1"/>
  </si>
  <si>
    <t>⇒</t>
    <phoneticPr fontId="1"/>
  </si>
  <si>
    <t>賃金に算入される</t>
    <rPh sb="0" eb="2">
      <t>チンギン</t>
    </rPh>
    <rPh sb="3" eb="5">
      <t>サンニュウ</t>
    </rPh>
    <phoneticPr fontId="1"/>
  </si>
  <si>
    <t>所定時間外割増賃金</t>
    <rPh sb="0" eb="2">
      <t>ショテイ</t>
    </rPh>
    <rPh sb="2" eb="4">
      <t>ジカン</t>
    </rPh>
    <rPh sb="4" eb="5">
      <t>ガイ</t>
    </rPh>
    <rPh sb="5" eb="7">
      <t>ワリマシ</t>
    </rPh>
    <rPh sb="7" eb="9">
      <t>チンギン</t>
    </rPh>
    <phoneticPr fontId="1"/>
  </si>
  <si>
    <t>手当</t>
    <rPh sb="0" eb="2">
      <t>テアテ</t>
    </rPh>
    <phoneticPr fontId="1"/>
  </si>
  <si>
    <t>職務手当</t>
    <rPh sb="0" eb="4">
      <t>ショクムテアテ</t>
    </rPh>
    <phoneticPr fontId="1"/>
  </si>
  <si>
    <t>通勤手当</t>
    <rPh sb="0" eb="4">
      <t>ツウキンテアテ</t>
    </rPh>
    <phoneticPr fontId="1"/>
  </si>
  <si>
    <t>家族手当</t>
    <rPh sb="0" eb="2">
      <t>カゾク</t>
    </rPh>
    <rPh sb="2" eb="4">
      <t>テアテ</t>
    </rPh>
    <phoneticPr fontId="1"/>
  </si>
  <si>
    <t>小計</t>
    <rPh sb="0" eb="2">
      <t>ショウケイ</t>
    </rPh>
    <phoneticPr fontId="1"/>
  </si>
  <si>
    <t>臨時の給与</t>
    <rPh sb="0" eb="2">
      <t>リンジ</t>
    </rPh>
    <rPh sb="3" eb="5">
      <t>キュウヨ</t>
    </rPh>
    <phoneticPr fontId="1"/>
  </si>
  <si>
    <t>賞与</t>
    <rPh sb="0" eb="2">
      <t>ショウヨ</t>
    </rPh>
    <phoneticPr fontId="1"/>
  </si>
  <si>
    <t>控除額</t>
    <rPh sb="0" eb="2">
      <t>コウジョ</t>
    </rPh>
    <rPh sb="2" eb="3">
      <t>ガク</t>
    </rPh>
    <phoneticPr fontId="1"/>
  </si>
  <si>
    <t>健康保険料</t>
    <phoneticPr fontId="1"/>
  </si>
  <si>
    <t>厚生年金保険料</t>
    <phoneticPr fontId="1"/>
  </si>
  <si>
    <t>雇用保険料</t>
    <phoneticPr fontId="1"/>
  </si>
  <si>
    <t>市町村民税</t>
    <phoneticPr fontId="1"/>
  </si>
  <si>
    <t>所得税</t>
    <phoneticPr fontId="1"/>
  </si>
  <si>
    <t>差引合計額</t>
    <rPh sb="0" eb="2">
      <t>サシヒキ</t>
    </rPh>
    <rPh sb="2" eb="4">
      <t>ゴウケイ</t>
    </rPh>
    <rPh sb="4" eb="5">
      <t>ガク</t>
    </rPh>
    <phoneticPr fontId="1"/>
  </si>
  <si>
    <t>実物支給額</t>
    <rPh sb="0" eb="2">
      <t>ジツブツ</t>
    </rPh>
    <rPh sb="2" eb="5">
      <t>シキュウガク</t>
    </rPh>
    <phoneticPr fontId="1"/>
  </si>
  <si>
    <t>差引支給額</t>
    <rPh sb="0" eb="2">
      <t>サシヒキ</t>
    </rPh>
    <rPh sb="2" eb="5">
      <t>シキュウガク</t>
    </rPh>
    <phoneticPr fontId="1"/>
  </si>
  <si>
    <t>領収者印</t>
    <rPh sb="0" eb="2">
      <t>リョウシュウ</t>
    </rPh>
    <rPh sb="2" eb="3">
      <t>シャ</t>
    </rPh>
    <rPh sb="3" eb="4">
      <t>イン</t>
    </rPh>
    <phoneticPr fontId="1"/>
  </si>
  <si>
    <t>月     日</t>
    <rPh sb="0" eb="1">
      <t>ガツ</t>
    </rPh>
    <rPh sb="6" eb="7">
      <t>ニチ</t>
    </rPh>
    <phoneticPr fontId="1"/>
  </si>
  <si>
    <t>印</t>
    <rPh sb="0" eb="1">
      <t>イン</t>
    </rPh>
    <phoneticPr fontId="1"/>
  </si>
  <si>
    <t>令和6年度改定</t>
    <rPh sb="0" eb="2">
      <t>レイワ</t>
    </rPh>
    <rPh sb="3" eb="5">
      <t>ネンド</t>
    </rPh>
    <rPh sb="5" eb="7">
      <t>カイテイ</t>
    </rPh>
    <phoneticPr fontId="1"/>
  </si>
  <si>
    <t>令和7年度改定</t>
    <rPh sb="0" eb="2">
      <t>レイワ</t>
    </rPh>
    <rPh sb="3" eb="5">
      <t>ネンド</t>
    </rPh>
    <rPh sb="5" eb="7">
      <t>カイテイ</t>
    </rPh>
    <phoneticPr fontId="1"/>
  </si>
  <si>
    <t> 都道府県名</t>
    <phoneticPr fontId="1"/>
  </si>
  <si>
    <t>最低賃金時間額【円】</t>
    <phoneticPr fontId="1"/>
  </si>
  <si>
    <t>改定日</t>
    <rPh sb="0" eb="3">
      <t>カイテイビ</t>
    </rPh>
    <phoneticPr fontId="1"/>
  </si>
  <si>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</si>
  <si>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</si>
  <si>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</si>
  <si>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</si>
  <si>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</si>
  <si>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</si>
  <si>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</si>
  <si>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</si>
  <si>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</si>
  <si>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</si>
  <si>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</si>
  <si>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</si>
  <si>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</si>
  <si>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</si>
  <si>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</si>
  <si>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</si>
  <si>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</si>
  <si>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</si>
  <si>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</si>
  <si>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</si>
  <si>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</si>
  <si>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</si>
  <si>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</si>
  <si>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</si>
  <si>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</si>
  <si>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</si>
  <si>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</si>
  <si>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</si>
  <si>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</si>
  <si>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</si>
  <si>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</si>
  <si>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</si>
  <si>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</si>
  <si>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</si>
  <si>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</si>
  <si>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</si>
  <si>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</si>
  <si>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</si>
  <si>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</si>
  <si>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</si>
  <si>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</si>
  <si>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</si>
  <si>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</si>
  <si>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</si>
  <si>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r>
      <t>【</t>
    </r>
    <r>
      <rPr>
        <b/>
        <u/>
        <sz val="20"/>
        <color theme="5"/>
        <rFont val="Meiryo UI"/>
        <family val="3"/>
        <charset val="128"/>
      </rPr>
      <t>賃金引上げ特例</t>
    </r>
    <r>
      <rPr>
        <sz val="20"/>
        <color theme="1"/>
        <rFont val="Meiryo UI"/>
        <family val="2"/>
        <charset val="128"/>
      </rPr>
      <t>での申請・採択者向け】 セルフチェックシート（従業員毎）</t>
    </r>
    <rPh sb="1" eb="3">
      <t>チンギン</t>
    </rPh>
    <rPh sb="3" eb="5">
      <t>ヒキア</t>
    </rPh>
    <rPh sb="6" eb="8">
      <t>トクレイ</t>
    </rPh>
    <rPh sb="10" eb="12">
      <t>シンセイ</t>
    </rPh>
    <rPh sb="13" eb="15">
      <t>サイタク</t>
    </rPh>
    <rPh sb="15" eb="16">
      <t>シャ</t>
    </rPh>
    <rPh sb="16" eb="17">
      <t>ム</t>
    </rPh>
    <rPh sb="31" eb="34">
      <t>ジュウギョウイン</t>
    </rPh>
    <rPh sb="34" eb="35">
      <t>ゴト</t>
    </rPh>
    <phoneticPr fontId="1"/>
  </si>
  <si>
    <r>
      <t>【</t>
    </r>
    <r>
      <rPr>
        <b/>
        <u/>
        <sz val="20"/>
        <color theme="9" tint="-0.249977111117893"/>
        <rFont val="Meiryo UI"/>
        <family val="3"/>
        <charset val="128"/>
      </rPr>
      <t>賃金引上げ加点</t>
    </r>
    <r>
      <rPr>
        <sz val="20"/>
        <color theme="1"/>
        <rFont val="Meiryo UI"/>
        <family val="2"/>
        <charset val="128"/>
      </rPr>
      <t>での申請・採択者向け】 セルフチェックシート（従業員毎）</t>
    </r>
    <rPh sb="1" eb="3">
      <t>チンギン</t>
    </rPh>
    <rPh sb="3" eb="5">
      <t>ヒキア</t>
    </rPh>
    <rPh sb="6" eb="8">
      <t>カテン</t>
    </rPh>
    <rPh sb="10" eb="12">
      <t>シンセイ</t>
    </rPh>
    <rPh sb="13" eb="15">
      <t>サイタク</t>
    </rPh>
    <rPh sb="15" eb="16">
      <t>シャ</t>
    </rPh>
    <rPh sb="16" eb="17">
      <t>ム</t>
    </rPh>
    <rPh sb="31" eb="34">
      <t>ジュウギョウイン</t>
    </rPh>
    <rPh sb="34" eb="35">
      <t>ゴト</t>
    </rPh>
    <phoneticPr fontId="1"/>
  </si>
  <si>
    <r>
      <t xml:space="preserve"> 事業場内最低賃金を算出するには、従業員全員分（アルバイト等含む）の時間当たりの単価を従業員ごとに算出する必要があります。
この用紙を従業員の人数分コピーしてご活用ください。
実績報告書を提出する際には、「申請時点」及び「補助事業の終了時点」における事業場内最低賃金の算出が必要です。
賃金引上げ加点の申請要件は、補助事業の終了時点において、</t>
    </r>
    <r>
      <rPr>
        <u/>
        <sz val="14"/>
        <color rgb="FF000000"/>
        <rFont val="Meiryo UI"/>
        <family val="3"/>
        <charset val="128"/>
      </rPr>
      <t>事業場内最低賃金が申請時の事業場内最低賃金より＋30円以上であること</t>
    </r>
    <r>
      <rPr>
        <sz val="14"/>
        <color rgb="FF000000"/>
        <rFont val="Meiryo UI"/>
        <family val="3"/>
        <charset val="128"/>
      </rPr>
      <t>ですが、</t>
    </r>
    <r>
      <rPr>
        <b/>
        <u/>
        <sz val="14"/>
        <color rgb="FF000000"/>
        <rFont val="Meiryo UI"/>
        <family val="3"/>
        <charset val="128"/>
      </rPr>
      <t>補助金を受け取るためには、申請時点及び補助事業終了時点において、支給している事業場内最低賃金が地域別最低賃金以上であり、かつ「基本給＋歩合給」の給与形態の場合は、基本給部分が＋30円以上となる必要もあります。</t>
    </r>
    <r>
      <rPr>
        <sz val="14"/>
        <color rgb="FF000000"/>
        <rFont val="Meiryo UI"/>
        <family val="3"/>
        <charset val="128"/>
      </rPr>
      <t>また、地域別最低賃金の改定を跨ぐ申請につきましては、「よくあるご質問」を参照お願いします。
※事業場内最低賃金の対象者が退職し、新たな雇い入れがない場合は、次点の従業員を事業場内最低賃金の対象者として、申請時の＋30円である必要があります。</t>
    </r>
    <rPh sb="148" eb="150">
      <t>カテン</t>
    </rPh>
    <rPh sb="345" eb="347">
      <t>シツモン</t>
    </rPh>
    <rPh sb="426" eb="428">
      <t>ヒツヨウ</t>
    </rPh>
    <phoneticPr fontId="1"/>
  </si>
  <si>
    <r>
      <t xml:space="preserve"> 事業場内最低賃金を算出するには、従業員全員分（アルバイト等含む）の時間当たりの単価を従業員ごとに算出する必要があります。
この用紙を従業員の人数分コピーしてご活用ください。
実績報告書を提出する際には、「申請時点」及び「補助事業の終了時点」における事業場内最低賃金の算出が必要です。
賃金引上げ特例の申請要件は、補助事業の終了時点において、</t>
    </r>
    <r>
      <rPr>
        <u/>
        <sz val="14"/>
        <rFont val="Meiryo UI"/>
        <family val="3"/>
        <charset val="128"/>
      </rPr>
      <t>事業場内最低賃金が申請時の事業場内最低賃金より＋50円以上であること</t>
    </r>
    <r>
      <rPr>
        <sz val="14"/>
        <rFont val="Meiryo UI"/>
        <family val="3"/>
        <charset val="128"/>
      </rPr>
      <t>ですが、</t>
    </r>
    <r>
      <rPr>
        <b/>
        <u/>
        <sz val="14"/>
        <rFont val="Meiryo UI"/>
        <family val="3"/>
        <charset val="128"/>
      </rPr>
      <t>補助金を受け取るためには、申請時点及び補助事業終了時点において、支給している事業場内最低賃金が地域別最低賃金以上であり、かつ「基本給＋歩合給」の給与形態の場合は、基本給部分が＋50円以上となる必要もあります。</t>
    </r>
    <r>
      <rPr>
        <sz val="14"/>
        <rFont val="Meiryo UI"/>
        <family val="3"/>
        <charset val="128"/>
      </rPr>
      <t xml:space="preserve">また、地域別最低賃金の改定を跨ぐ申請につきましては、「よくあるご質問」を参照お願いします。
※事業場内最低賃金の対象者が退職し、新たな雇い入れがない場合は、次点の従業員を事業場内最低賃金の対象者として、申請時の＋50円であれば特例適用となります。 </t>
    </r>
    <rPh sb="1" eb="3">
      <t>ジギョウ</t>
    </rPh>
    <rPh sb="3" eb="5">
      <t>ジョウナイ</t>
    </rPh>
    <rPh sb="5" eb="7">
      <t>サイテイ</t>
    </rPh>
    <rPh sb="7" eb="9">
      <t>チンギン</t>
    </rPh>
    <rPh sb="10" eb="12">
      <t>サンシュツ</t>
    </rPh>
    <rPh sb="17" eb="20">
      <t>ジュウギョウイン</t>
    </rPh>
    <rPh sb="20" eb="22">
      <t>ゼンイン</t>
    </rPh>
    <rPh sb="22" eb="23">
      <t>ブン</t>
    </rPh>
    <rPh sb="29" eb="30">
      <t>トウ</t>
    </rPh>
    <rPh sb="30" eb="31">
      <t>フク</t>
    </rPh>
    <rPh sb="34" eb="36">
      <t>ジカン</t>
    </rPh>
    <rPh sb="36" eb="37">
      <t>ア</t>
    </rPh>
    <rPh sb="40" eb="42">
      <t>タンカ</t>
    </rPh>
    <rPh sb="43" eb="46">
      <t>ジュウギョウイン</t>
    </rPh>
    <rPh sb="49" eb="51">
      <t>サンシュツ</t>
    </rPh>
    <rPh sb="53" eb="55">
      <t>ヒツヨウ</t>
    </rPh>
    <rPh sb="64" eb="66">
      <t>ヨウシ</t>
    </rPh>
    <rPh sb="67" eb="70">
      <t>ジュウギョウイン</t>
    </rPh>
    <rPh sb="71" eb="74">
      <t>ニンズウブン</t>
    </rPh>
    <rPh sb="80" eb="82">
      <t>カツヨウ</t>
    </rPh>
    <rPh sb="88" eb="90">
      <t>ジッセキ</t>
    </rPh>
    <rPh sb="90" eb="92">
      <t>ホウコク</t>
    </rPh>
    <rPh sb="92" eb="93">
      <t>ショ</t>
    </rPh>
    <rPh sb="94" eb="96">
      <t>テイシュツ</t>
    </rPh>
    <rPh sb="98" eb="99">
      <t>サイ</t>
    </rPh>
    <rPh sb="103" eb="106">
      <t>シンセイジ</t>
    </rPh>
    <rPh sb="106" eb="107">
      <t>テン</t>
    </rPh>
    <rPh sb="108" eb="109">
      <t>オヨ</t>
    </rPh>
    <rPh sb="111" eb="115">
      <t>ホジョジギョウ</t>
    </rPh>
    <rPh sb="116" eb="118">
      <t>シュウリョウ</t>
    </rPh>
    <rPh sb="118" eb="120">
      <t>ジテン</t>
    </rPh>
    <rPh sb="125" eb="133">
      <t>ジギョウジョウナイサイテイチンギン</t>
    </rPh>
    <rPh sb="134" eb="136">
      <t>サンシュツ</t>
    </rPh>
    <rPh sb="137" eb="139">
      <t>ヒツヨウ</t>
    </rPh>
    <rPh sb="143" eb="147">
      <t>チンギンヒキア</t>
    </rPh>
    <rPh sb="148" eb="150">
      <t>トクレイ</t>
    </rPh>
    <rPh sb="151" eb="155">
      <t>シンセイヨウケン</t>
    </rPh>
    <rPh sb="300" eb="302">
      <t>イジョウ</t>
    </rPh>
    <rPh sb="316" eb="319">
      <t>チイキベツ</t>
    </rPh>
    <rPh sb="319" eb="323">
      <t>サイテイチンギン</t>
    </rPh>
    <rPh sb="324" eb="326">
      <t>カイテイ</t>
    </rPh>
    <rPh sb="327" eb="328">
      <t>マタ</t>
    </rPh>
    <rPh sb="329" eb="331">
      <t>シンセイ</t>
    </rPh>
    <rPh sb="345" eb="347">
      <t>シツモン</t>
    </rPh>
    <rPh sb="349" eb="351">
      <t>サンショウ</t>
    </rPh>
    <rPh sb="352" eb="353">
      <t>ネガ</t>
    </rPh>
    <rPh sb="378" eb="379">
      <t>アラ</t>
    </rPh>
    <rPh sb="381" eb="384">
      <t>ヤトイイ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</si>
</sst>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ヶ月&quot;"/>
    <numFmt numFmtId="178" formatCode="#,##0&quot;円&quot;;\-#,##0"/>
    <numFmt numFmtId="179" formatCode="0.00_);[Red]\(0.00\)"/>
    <numFmt numFmtId="180" formatCode="0.000"/>
    <numFmt numFmtId="181" formatCode="0&quot;円&quot;"/>
  </numFmts>
  <fonts count="56" x14ac:knownFonts="1">
    <font>
      <sz val="10"/>
      <color theme="1"/>
      <name val="Meiryo UI"/>
      <family val="2"/>
      <charset val="128"/>
    </font>
    <font>
      <sz val="6"/>
      <name val="Meiryo UI"/>
      <family val="2"/>
      <charset val="128"/>
    </font>
    <font>
      <sz val="16"/>
      <color theme="1"/>
      <name val="游明朝"/>
      <family val="1"/>
      <charset val="128"/>
    </font>
    <font>
      <sz val="10"/>
      <color theme="1"/>
      <name val="游明朝"/>
      <family val="1"/>
      <charset val="128"/>
    </font>
    <font>
      <sz val="8"/>
      <color theme="1"/>
      <name val="游明朝"/>
      <family val="1"/>
      <charset val="128"/>
    </font>
    <font>
      <sz val="18"/>
      <color theme="1"/>
      <name val="游明朝"/>
      <family val="1"/>
      <charset val="128"/>
    </font>
    <font>
      <sz val="10"/>
      <color theme="0" tint="-0.34998626667073579"/>
      <name val="游明朝"/>
      <family val="1"/>
      <charset val="128"/>
    </font>
    <font>
      <sz val="9"/>
      <color theme="1"/>
      <name val="游明朝"/>
      <family val="1"/>
      <charset val="128"/>
    </font>
    <font>
      <sz val="10"/>
      <color theme="1"/>
      <name val="Meiryo UI"/>
      <family val="2"/>
      <charset val="128"/>
    </font>
    <font>
      <sz val="14"/>
      <color theme="1"/>
      <name val="Meiryo UI"/>
      <family val="2"/>
      <charset val="128"/>
    </font>
    <font>
      <sz val="20"/>
      <color theme="1"/>
      <name val="Meiryo UI"/>
      <family val="2"/>
      <charset val="128"/>
    </font>
    <font>
      <b/>
      <sz val="10"/>
      <color theme="1"/>
      <name val="Meiryo UI"/>
      <family val="3"/>
      <charset val="128"/>
    </font>
    <font>
      <sz val="10"/>
      <color theme="1"/>
      <name val="Meiryo UI"/>
      <family val="3"/>
      <charset val="128"/>
    </font>
    <font>
      <sz val="7"/>
      <color rgb="FF000000"/>
      <name val="ＭＳ Ｐゴシック"/>
      <family val="3"/>
      <charset val="128"/>
    </font>
    <font>
      <sz val="12"/>
      <color theme="1"/>
      <name val="Meiryo UI"/>
      <family val="2"/>
      <charset val="128"/>
    </font>
    <font>
      <sz val="12"/>
      <color theme="1"/>
      <name val="Meiryo UI"/>
      <family val="3"/>
      <charset val="128"/>
    </font>
    <font>
      <sz val="12"/>
      <color theme="1"/>
      <name val="ＭＳ Ｐゴシック"/>
      <family val="3"/>
      <charset val="128"/>
      <scheme val="major"/>
    </font>
    <font>
      <sz val="14"/>
      <color rgb="FF000000"/>
      <name val="ＭＳ Ｐゴシック"/>
      <family val="3"/>
      <charset val="128"/>
    </font>
    <font>
      <sz val="14"/>
      <color theme="1"/>
      <name val="ＭＳ Ｐゴシック"/>
      <family val="3"/>
      <charset val="128"/>
      <scheme val="major"/>
    </font>
    <font>
      <sz val="14"/>
      <color theme="1"/>
      <name val="Meiryo UI"/>
      <family val="3"/>
      <charset val="128"/>
    </font>
    <font>
      <b/>
      <sz val="18"/>
      <color theme="1"/>
      <name val="ＭＳ Ｐゴシック"/>
      <family val="3"/>
      <charset val="128"/>
      <scheme val="major"/>
    </font>
    <font>
      <sz val="16"/>
      <color theme="1"/>
      <name val="Meiryo UI"/>
      <family val="3"/>
      <charset val="128"/>
    </font>
    <font>
      <b/>
      <sz val="22"/>
      <color theme="1"/>
      <name val="Meiryo UI"/>
      <family val="3"/>
      <charset val="128"/>
    </font>
    <font>
      <u/>
      <sz val="14"/>
      <color theme="1"/>
      <name val="Meiryo UI"/>
      <family val="3"/>
      <charset val="128"/>
    </font>
    <font>
      <b/>
      <sz val="18"/>
      <color theme="1"/>
      <name val="HGSｺﾞｼｯｸM"/>
      <family val="3"/>
      <charset val="128"/>
    </font>
    <font>
      <b/>
      <sz val="18"/>
      <color theme="1"/>
      <name val="Meiryo UI"/>
      <family val="3"/>
      <charset val="128"/>
    </font>
    <font>
      <sz val="12"/>
      <color rgb="FFFF0000"/>
      <name val="Meiryo UI"/>
      <family val="3"/>
      <charset val="128"/>
    </font>
    <font>
      <sz val="8"/>
      <color rgb="FF000000"/>
      <name val="ＭＳ Ｐゴシック"/>
      <family val="3"/>
      <charset val="128"/>
    </font>
    <font>
      <sz val="8"/>
      <color theme="1"/>
      <name val="ＭＳ Ｐゴシック"/>
      <family val="3"/>
      <charset val="128"/>
    </font>
    <font>
      <sz val="7"/>
      <color theme="1"/>
      <name val="ＭＳ Ｐゴシック"/>
      <family val="3"/>
      <charset val="128"/>
    </font>
    <font>
      <b/>
      <sz val="10"/>
      <color rgb="FFFF0000"/>
      <name val="Meiryo UI"/>
      <family val="3"/>
      <charset val="128"/>
    </font>
    <font>
      <sz val="14"/>
      <name val="Meiryo UI"/>
      <family val="3"/>
      <charset val="128"/>
    </font>
    <font>
      <b/>
      <sz val="16"/>
      <color theme="1"/>
      <name val="Meiryo UI"/>
      <family val="3"/>
      <charset val="128"/>
    </font>
    <font>
      <sz val="12"/>
      <name val="Meiryo UI"/>
      <family val="3"/>
      <charset val="128"/>
    </font>
    <font>
      <u/>
      <sz val="10"/>
      <color theme="10"/>
      <name val="Meiryo UI"/>
      <family val="2"/>
      <charset val="128"/>
    </font>
    <font>
      <b/>
      <u/>
      <sz val="20"/>
      <color theme="5"/>
      <name val="Meiryo UI"/>
      <family val="3"/>
      <charset val="128"/>
    </font>
    <font>
      <b/>
      <u/>
      <sz val="20"/>
      <color theme="9" tint="-0.249977111117893"/>
      <name val="Meiryo UI"/>
      <family val="3"/>
      <charset val="128"/>
    </font>
    <font>
      <sz val="11"/>
      <color theme="1"/>
      <name val="ＭＳ Ｐゴシック"/>
      <family val="3"/>
      <charset val="128"/>
      <scheme val="minor"/>
    </font>
    <font>
      <sz val="11"/>
      <name val="ＭＳ Ｐゴシック"/>
      <family val="3"/>
      <charset val="128"/>
    </font>
    <font>
      <u/>
      <sz val="11"/>
      <color theme="10"/>
      <name val="ＭＳ Ｐゴシック"/>
      <family val="3"/>
      <charset val="128"/>
      <scheme val="minor"/>
    </font>
    <font>
      <sz val="10"/>
      <color theme="5" tint="-0.249977111117893"/>
      <name val="Meiryo UI"/>
      <family val="3"/>
      <charset val="128"/>
    </font>
    <font>
      <b/>
      <sz val="10"/>
      <color theme="5" tint="-0.249977111117893"/>
      <name val="Meiryo UI"/>
      <family val="3"/>
      <charset val="128"/>
    </font>
    <font>
      <b/>
      <sz val="22"/>
      <color theme="5" tint="-0.249977111117893"/>
      <name val="Meiryo UI"/>
      <family val="3"/>
      <charset val="128"/>
    </font>
    <font>
      <b/>
      <u/>
      <sz val="10"/>
      <color theme="5" tint="-0.249977111117893"/>
      <name val="Meiryo UI"/>
      <family val="3"/>
      <charset val="128"/>
    </font>
    <font>
      <b/>
      <sz val="11"/>
      <color theme="5" tint="-0.249977111117893"/>
      <name val="Meiryo UI"/>
      <family val="3"/>
      <charset val="128"/>
    </font>
    <font>
      <u/>
      <sz val="12"/>
      <name val="Meiryo UI"/>
      <family val="3"/>
      <charset val="128"/>
    </font>
    <font>
      <b/>
      <u/>
      <sz val="14"/>
      <name val="Meiryo UI"/>
      <family val="3"/>
      <charset val="128"/>
    </font>
    <font>
      <u/>
      <sz val="14"/>
      <name val="Meiryo UI"/>
      <family val="3"/>
      <charset val="128"/>
    </font>
    <font>
      <sz val="11"/>
      <color theme="1"/>
      <name val="Meiryo UI"/>
      <family val="3"/>
      <charset val="128"/>
    </font>
    <font>
      <sz val="11"/>
      <name val="Meiryo UI"/>
      <family val="3"/>
      <charset val="128"/>
    </font>
    <font>
      <b/>
      <sz val="12"/>
      <color rgb="FFFF0000"/>
      <name val="Meiryo UI"/>
      <family val="3"/>
      <charset val="128"/>
    </font>
    <font>
      <sz val="14"/>
      <color rgb="FF000000"/>
      <name val="Meiryo UI"/>
      <family val="3"/>
      <charset val="128"/>
    </font>
    <font>
      <b/>
      <sz val="12"/>
      <name val="Meiryo UI"/>
      <family val="3"/>
      <charset val="128"/>
    </font>
    <font>
      <sz val="10"/>
      <name val="Meiryo UI"/>
      <family val="3"/>
      <charset val="128"/>
    </font>
    <font>
      <u/>
      <sz val="14"/>
      <color rgb="FF000000"/>
      <name val="Meiryo UI"/>
      <family val="3"/>
      <charset val="128"/>
    </font>
    <font>
      <b/>
      <u/>
      <sz val="14"/>
      <color rgb="FF00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s>
  <borders count="79">
    <border>
      <left/>
      <right/>
      <top/>
      <bottom/>
      <diagonal/>
    </border>
    <border>
      <left/>
      <right/>
      <top/>
      <bottom style="double">
        <color auto="1"/>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double">
        <color auto="1"/>
      </bottom>
      <diagonal/>
    </border>
    <border>
      <left/>
      <right style="hair">
        <color auto="1"/>
      </right>
      <top/>
      <bottom style="double">
        <color auto="1"/>
      </bottom>
      <diagonal/>
    </border>
    <border>
      <left style="double">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double">
        <color auto="1"/>
      </right>
      <top style="hair">
        <color auto="1"/>
      </top>
      <bottom/>
      <diagonal/>
    </border>
    <border>
      <left style="double">
        <color auto="1"/>
      </left>
      <right style="hair">
        <color auto="1"/>
      </right>
      <top/>
      <bottom style="hair">
        <color auto="1"/>
      </bottom>
      <diagonal/>
    </border>
    <border>
      <left style="double">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double">
        <color auto="1"/>
      </right>
      <top style="hair">
        <color auto="1"/>
      </top>
      <bottom style="thin">
        <color auto="1"/>
      </bottom>
      <diagonal/>
    </border>
    <border>
      <left style="hair">
        <color auto="1"/>
      </left>
      <right/>
      <top style="double">
        <color auto="1"/>
      </top>
      <bottom/>
      <diagonal/>
    </border>
    <border>
      <left/>
      <right/>
      <top style="double">
        <color auto="1"/>
      </top>
      <bottom/>
      <diagonal/>
    </border>
    <border>
      <left/>
      <right style="hair">
        <color auto="1"/>
      </right>
      <top style="double">
        <color auto="1"/>
      </top>
      <bottom/>
      <diagonal/>
    </border>
    <border>
      <left style="double">
        <color auto="1"/>
      </left>
      <right/>
      <top style="double">
        <color auto="1"/>
      </top>
      <bottom/>
      <diagonal/>
    </border>
    <border>
      <left style="double">
        <color auto="1"/>
      </left>
      <right/>
      <top/>
      <bottom style="hair">
        <color auto="1"/>
      </bottom>
      <diagonal/>
    </border>
    <border>
      <left/>
      <right/>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medium">
        <color indexed="64"/>
      </left>
      <right/>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indexed="64"/>
      </top>
      <bottom style="double">
        <color indexed="64"/>
      </bottom>
      <diagonal/>
    </border>
    <border>
      <left style="thin">
        <color auto="1"/>
      </left>
      <right style="thin">
        <color auto="1"/>
      </right>
      <top style="thin">
        <color auto="1"/>
      </top>
      <bottom style="medium">
        <color indexed="64"/>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8">
    <xf numFmtId="0" fontId="0" fillId="0" borderId="0">
      <alignment vertical="center"/>
    </xf>
    <xf numFmtId="38" fontId="8" fillId="0" borderId="0" applyFont="0" applyFill="0" applyBorder="0" applyAlignment="0" applyProtection="0">
      <alignment vertical="center"/>
    </xf>
    <xf numFmtId="0" fontId="34" fillId="0" borderId="0" applyNumberFormat="0" applyFill="0" applyBorder="0" applyAlignment="0" applyProtection="0">
      <alignment vertical="center"/>
    </xf>
    <xf numFmtId="0" fontId="37" fillId="0" borderId="0">
      <alignment vertical="center"/>
    </xf>
    <xf numFmtId="0" fontId="38" fillId="0" borderId="0">
      <alignment vertical="center"/>
    </xf>
    <xf numFmtId="0" fontId="39" fillId="0" borderId="0" applyNumberFormat="0" applyFill="0" applyBorder="0" applyAlignment="0" applyProtection="0">
      <alignment vertical="center"/>
    </xf>
    <xf numFmtId="38" fontId="38" fillId="0" borderId="0" applyFont="0" applyFill="0" applyBorder="0" applyAlignment="0" applyProtection="0">
      <alignment vertical="center"/>
    </xf>
    <xf numFmtId="38" fontId="37" fillId="0" borderId="0" applyFont="0" applyFill="0" applyBorder="0" applyAlignment="0" applyProtection="0">
      <alignment vertical="center"/>
    </xf>
  </cellStyleXfs>
  <cellXfs count="302">
    <xf numFmtId="0" fontId="0" fillId="0" borderId="0" xfId="0">
      <alignment vertical="center"/>
    </xf>
    <xf numFmtId="0" fontId="3" fillId="0" borderId="0" xfId="0" applyFont="1">
      <alignment vertical="center"/>
    </xf>
    <xf numFmtId="0" fontId="2" fillId="0" borderId="0" xfId="0" applyFont="1">
      <alignment vertical="center"/>
    </xf>
    <xf numFmtId="0" fontId="0" fillId="0" borderId="0" xfId="0" applyAlignment="1">
      <alignment horizontal="center" vertical="center"/>
    </xf>
    <xf numFmtId="0" fontId="27" fillId="4" borderId="56" xfId="0" applyFont="1" applyFill="1" applyBorder="1" applyAlignment="1">
      <alignment horizontal="center" vertical="center" wrapText="1"/>
    </xf>
    <xf numFmtId="0" fontId="27" fillId="4" borderId="51" xfId="0" applyFont="1" applyFill="1" applyBorder="1" applyAlignment="1">
      <alignment horizontal="center" vertical="center" wrapText="1"/>
    </xf>
    <xf numFmtId="0" fontId="13" fillId="6" borderId="53" xfId="0" applyFont="1" applyFill="1" applyBorder="1" applyAlignment="1">
      <alignment horizontal="center" vertical="center" wrapText="1"/>
    </xf>
    <xf numFmtId="0" fontId="29" fillId="0" borderId="0" xfId="0" applyFont="1" applyAlignment="1">
      <alignment horizontal="center" vertical="center"/>
    </xf>
    <xf numFmtId="0" fontId="28" fillId="0" borderId="51" xfId="0" applyFont="1" applyBorder="1" applyAlignment="1">
      <alignment horizontal="center" vertical="center"/>
    </xf>
    <xf numFmtId="14" fontId="13" fillId="7" borderId="52" xfId="0" applyNumberFormat="1" applyFont="1" applyFill="1" applyBorder="1" applyAlignment="1">
      <alignment horizontal="center" vertical="center" wrapText="1"/>
    </xf>
    <xf numFmtId="0" fontId="29" fillId="7" borderId="51" xfId="0" applyFont="1" applyFill="1" applyBorder="1" applyAlignment="1">
      <alignment horizontal="center" vertical="center"/>
    </xf>
    <xf numFmtId="3" fontId="0" fillId="0" borderId="0" xfId="0" applyNumberFormat="1">
      <alignment vertical="center"/>
    </xf>
    <xf numFmtId="58" fontId="0" fillId="0" borderId="0" xfId="0" applyNumberFormat="1">
      <alignment vertical="center"/>
    </xf>
    <xf numFmtId="14" fontId="31" fillId="3" borderId="51" xfId="1" applyNumberFormat="1" applyFont="1" applyFill="1" applyBorder="1" applyAlignment="1" applyProtection="1">
      <alignment horizontal="center" vertical="center"/>
      <protection locked="0"/>
    </xf>
    <xf numFmtId="14" fontId="31" fillId="3" borderId="56" xfId="1" applyNumberFormat="1" applyFont="1" applyFill="1" applyBorder="1" applyAlignment="1" applyProtection="1">
      <alignment horizontal="center" vertical="center"/>
      <protection locked="0"/>
    </xf>
    <xf numFmtId="14" fontId="31" fillId="8" borderId="56" xfId="1" applyNumberFormat="1" applyFont="1" applyFill="1" applyBorder="1" applyAlignment="1" applyProtection="1">
      <alignment horizontal="center" vertical="center"/>
      <protection locked="0"/>
    </xf>
    <xf numFmtId="14" fontId="31" fillId="8" borderId="51" xfId="1" applyNumberFormat="1" applyFont="1" applyFill="1" applyBorder="1" applyAlignment="1" applyProtection="1">
      <alignment horizontal="center" vertical="center"/>
      <protection locked="0"/>
    </xf>
    <xf numFmtId="0" fontId="22" fillId="0" borderId="0" xfId="0" applyFont="1">
      <alignment vertical="center"/>
    </xf>
    <xf numFmtId="0" fontId="40" fillId="0" borderId="0" xfId="0" applyFont="1">
      <alignment vertical="center"/>
    </xf>
    <xf numFmtId="0" fontId="42" fillId="0" borderId="0" xfId="0" applyFont="1">
      <alignment vertical="center"/>
    </xf>
    <xf numFmtId="0" fontId="11"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38" fontId="15" fillId="0" borderId="0" xfId="1" applyFont="1" applyFill="1" applyBorder="1" applyAlignment="1" applyProtection="1">
      <alignment vertical="center"/>
    </xf>
    <xf numFmtId="31" fontId="19" fillId="0" borderId="0" xfId="0" applyNumberFormat="1" applyFont="1">
      <alignment vertical="center"/>
    </xf>
    <xf numFmtId="0" fontId="19" fillId="0" borderId="0" xfId="0" applyFont="1" applyAlignment="1">
      <alignment horizontal="center" vertical="center"/>
    </xf>
    <xf numFmtId="178" fontId="19" fillId="0" borderId="0" xfId="1" applyNumberFormat="1" applyFont="1" applyFill="1" applyBorder="1" applyAlignment="1" applyProtection="1">
      <alignment horizontal="center" vertical="center"/>
    </xf>
    <xf numFmtId="178" fontId="48" fillId="0" borderId="51" xfId="1" applyNumberFormat="1" applyFont="1" applyFill="1" applyBorder="1" applyAlignment="1" applyProtection="1">
      <alignment horizontal="center" vertical="center"/>
    </xf>
    <xf numFmtId="0" fontId="19" fillId="0" borderId="38" xfId="0" applyFont="1" applyBorder="1">
      <alignment vertical="center"/>
    </xf>
    <xf numFmtId="0" fontId="44" fillId="0" borderId="0" xfId="0" applyFont="1" applyAlignment="1">
      <alignment horizontal="right" vertical="center"/>
    </xf>
    <xf numFmtId="0" fontId="0" fillId="0" borderId="0" xfId="0" applyAlignment="1">
      <alignment horizontal="left" vertical="center" wrapText="1"/>
    </xf>
    <xf numFmtId="14" fontId="49" fillId="0" borderId="55" xfId="1" applyNumberFormat="1" applyFont="1" applyFill="1" applyBorder="1" applyAlignment="1" applyProtection="1">
      <alignment horizontal="center" vertical="center"/>
    </xf>
    <xf numFmtId="0" fontId="19" fillId="0" borderId="39" xfId="0" applyFont="1" applyBorder="1">
      <alignment vertical="center"/>
    </xf>
    <xf numFmtId="0" fontId="41" fillId="0" borderId="0" xfId="0" applyFont="1" applyAlignment="1">
      <alignment horizontal="right" vertical="center"/>
    </xf>
    <xf numFmtId="181" fontId="31" fillId="0" borderId="55" xfId="1" applyNumberFormat="1" applyFont="1" applyFill="1" applyBorder="1" applyAlignment="1" applyProtection="1">
      <alignment horizontal="center" vertical="center"/>
    </xf>
    <xf numFmtId="0" fontId="41" fillId="0" borderId="0" xfId="0" applyFont="1">
      <alignment vertical="center"/>
    </xf>
    <xf numFmtId="0" fontId="19" fillId="0" borderId="48" xfId="0" applyFont="1" applyBorder="1">
      <alignment vertical="center"/>
    </xf>
    <xf numFmtId="0" fontId="19" fillId="0" borderId="0" xfId="0" applyFont="1">
      <alignment vertical="center"/>
    </xf>
    <xf numFmtId="0" fontId="19" fillId="0" borderId="0" xfId="0" applyFont="1" applyAlignment="1">
      <alignment horizontal="right" vertical="center"/>
    </xf>
    <xf numFmtId="0" fontId="9" fillId="0" borderId="51" xfId="0" applyFont="1" applyBorder="1" applyAlignment="1">
      <alignment horizontal="center" vertical="center"/>
    </xf>
    <xf numFmtId="181" fontId="31" fillId="0" borderId="51" xfId="1" applyNumberFormat="1" applyFont="1" applyFill="1" applyBorder="1" applyAlignment="1" applyProtection="1">
      <alignment horizontal="center" vertical="center" shrinkToFit="1"/>
    </xf>
    <xf numFmtId="0" fontId="0" fillId="0" borderId="0" xfId="0" quotePrefix="1">
      <alignment vertical="center"/>
    </xf>
    <xf numFmtId="181" fontId="31" fillId="0" borderId="51" xfId="1" applyNumberFormat="1" applyFont="1" applyFill="1" applyBorder="1" applyAlignment="1" applyProtection="1">
      <alignment horizontal="center" vertical="center" wrapText="1" shrinkToFit="1"/>
    </xf>
    <xf numFmtId="0" fontId="14" fillId="0" borderId="48" xfId="0" applyFont="1" applyBorder="1">
      <alignment vertical="center"/>
    </xf>
    <xf numFmtId="0" fontId="0" fillId="0" borderId="48" xfId="0" applyBorder="1">
      <alignment vertical="center"/>
    </xf>
    <xf numFmtId="0" fontId="25" fillId="0" borderId="48" xfId="0" applyFont="1" applyBorder="1" applyAlignment="1">
      <alignment horizontal="right" vertical="center"/>
    </xf>
    <xf numFmtId="0" fontId="17" fillId="0" borderId="0" xfId="0" applyFont="1" applyAlignment="1">
      <alignment horizontal="right" vertical="top"/>
    </xf>
    <xf numFmtId="0" fontId="19" fillId="0" borderId="0" xfId="0" applyFont="1" applyAlignment="1">
      <alignment horizontal="left" vertical="center" wrapText="1"/>
    </xf>
    <xf numFmtId="0" fontId="24" fillId="0" borderId="0" xfId="0" applyFont="1" applyAlignment="1">
      <alignment vertical="top"/>
    </xf>
    <xf numFmtId="0" fontId="16" fillId="0" borderId="0" xfId="0" applyFont="1">
      <alignment vertical="center"/>
    </xf>
    <xf numFmtId="0" fontId="12" fillId="0" borderId="0" xfId="0" applyFont="1">
      <alignment vertical="center"/>
    </xf>
    <xf numFmtId="3" fontId="19" fillId="0" borderId="0" xfId="0" applyNumberFormat="1" applyFont="1" applyAlignment="1">
      <alignment horizontal="center" vertical="center"/>
    </xf>
    <xf numFmtId="177" fontId="19" fillId="0" borderId="0" xfId="0" applyNumberFormat="1" applyFont="1" applyAlignment="1">
      <alignment horizontal="center" vertical="center"/>
    </xf>
    <xf numFmtId="0" fontId="18" fillId="0" borderId="0" xfId="0" applyFont="1">
      <alignment vertical="center"/>
    </xf>
    <xf numFmtId="0" fontId="15" fillId="0" borderId="58" xfId="0" applyFont="1" applyBorder="1" applyAlignment="1">
      <alignment horizontal="center" vertical="center" wrapText="1"/>
    </xf>
    <xf numFmtId="0" fontId="15" fillId="0" borderId="0" xfId="0" applyFont="1" applyAlignment="1">
      <alignment horizontal="center" vertical="center"/>
    </xf>
    <xf numFmtId="0" fontId="22" fillId="0" borderId="0" xfId="0" applyFont="1" applyAlignment="1">
      <alignment horizontal="right" vertical="center"/>
    </xf>
    <xf numFmtId="0" fontId="25" fillId="0" borderId="0" xfId="0" applyFont="1" applyAlignment="1">
      <alignment horizontal="right" vertical="center"/>
    </xf>
    <xf numFmtId="0" fontId="17" fillId="5" borderId="0" xfId="0" applyFont="1" applyFill="1" applyAlignment="1">
      <alignment horizontal="right" vertical="center"/>
    </xf>
    <xf numFmtId="0" fontId="51" fillId="5" borderId="0" xfId="0" applyFont="1" applyFill="1" applyAlignment="1">
      <alignment horizontal="right" vertical="center"/>
    </xf>
    <xf numFmtId="0" fontId="0" fillId="5" borderId="0" xfId="0" applyFill="1">
      <alignment vertical="center"/>
    </xf>
    <xf numFmtId="0" fontId="17" fillId="0" borderId="0" xfId="0" applyFont="1" applyAlignment="1">
      <alignment horizontal="right" vertical="center"/>
    </xf>
    <xf numFmtId="0" fontId="20" fillId="0" borderId="0" xfId="0" applyFont="1" applyAlignment="1">
      <alignment horizontal="center" vertical="center"/>
    </xf>
    <xf numFmtId="0" fontId="0" fillId="0" borderId="0" xfId="0" applyAlignment="1">
      <alignment horizontal="left"/>
    </xf>
    <xf numFmtId="14" fontId="0" fillId="0" borderId="0" xfId="0" applyNumberFormat="1">
      <alignment vertical="center"/>
    </xf>
    <xf numFmtId="0" fontId="0" fillId="0" borderId="51" xfId="0" applyBorder="1">
      <alignment vertical="center"/>
    </xf>
    <xf numFmtId="0" fontId="0" fillId="0" borderId="51" xfId="0" applyBorder="1" applyAlignment="1">
      <alignment horizontal="center" vertical="center"/>
    </xf>
    <xf numFmtId="38" fontId="0" fillId="0" borderId="51" xfId="0" applyNumberFormat="1" applyBorder="1">
      <alignment vertical="center"/>
    </xf>
    <xf numFmtId="38" fontId="0" fillId="0" borderId="0" xfId="0" applyNumberFormat="1">
      <alignment vertical="center"/>
    </xf>
    <xf numFmtId="3" fontId="0" fillId="0" borderId="51" xfId="0" applyNumberFormat="1" applyBorder="1">
      <alignment vertical="center"/>
    </xf>
    <xf numFmtId="0" fontId="0" fillId="0" borderId="64" xfId="0" applyBorder="1" applyAlignment="1">
      <alignment horizontal="center" vertical="center"/>
    </xf>
    <xf numFmtId="3" fontId="0" fillId="0" borderId="64" xfId="0" applyNumberFormat="1" applyBorder="1">
      <alignment vertical="center"/>
    </xf>
    <xf numFmtId="0" fontId="0" fillId="0" borderId="54" xfId="0" applyBorder="1" applyAlignment="1">
      <alignment horizontal="center" vertical="center"/>
    </xf>
    <xf numFmtId="0" fontId="0" fillId="0" borderId="54" xfId="0" applyBorder="1">
      <alignment vertical="center"/>
    </xf>
    <xf numFmtId="178" fontId="0" fillId="0" borderId="0" xfId="0" applyNumberFormat="1">
      <alignment vertical="center"/>
    </xf>
    <xf numFmtId="180" fontId="0" fillId="0" borderId="0" xfId="0" applyNumberFormat="1" applyAlignment="1">
      <alignment horizontal="center" vertical="center"/>
    </xf>
    <xf numFmtId="38" fontId="0" fillId="0" borderId="0" xfId="1" applyFont="1" applyAlignment="1" applyProtection="1">
      <alignment horizontal="center" vertical="center"/>
    </xf>
    <xf numFmtId="38" fontId="41" fillId="0" borderId="0" xfId="1" applyFont="1" applyProtection="1">
      <alignment vertical="center"/>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179" fontId="19" fillId="5" borderId="42" xfId="0" applyNumberFormat="1" applyFont="1" applyFill="1" applyBorder="1" applyAlignment="1">
      <alignment horizontal="center" vertical="center"/>
    </xf>
    <xf numFmtId="179" fontId="19" fillId="5" borderId="43" xfId="0" applyNumberFormat="1" applyFont="1" applyFill="1" applyBorder="1" applyAlignment="1">
      <alignment horizontal="center" vertical="center"/>
    </xf>
    <xf numFmtId="3" fontId="19" fillId="0" borderId="58" xfId="0" applyNumberFormat="1" applyFont="1" applyBorder="1" applyAlignment="1">
      <alignment horizontal="center" vertical="center"/>
    </xf>
    <xf numFmtId="3" fontId="19" fillId="0" borderId="66" xfId="0" applyNumberFormat="1" applyFont="1" applyBorder="1" applyAlignment="1">
      <alignment horizontal="center" vertical="center"/>
    </xf>
    <xf numFmtId="3" fontId="9" fillId="0" borderId="42" xfId="0" applyNumberFormat="1" applyFont="1" applyBorder="1" applyAlignment="1">
      <alignment horizontal="center" vertical="center"/>
    </xf>
    <xf numFmtId="3" fontId="9" fillId="0" borderId="43" xfId="0" applyNumberFormat="1"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178" fontId="9" fillId="3" borderId="49" xfId="1" applyNumberFormat="1" applyFont="1" applyFill="1" applyBorder="1" applyAlignment="1" applyProtection="1">
      <alignment horizontal="center" vertical="center"/>
      <protection locked="0"/>
    </xf>
    <xf numFmtId="178" fontId="9" fillId="3" borderId="50" xfId="1" applyNumberFormat="1" applyFont="1" applyFill="1" applyBorder="1" applyAlignment="1" applyProtection="1">
      <alignment horizontal="center" vertical="center"/>
      <protection locked="0"/>
    </xf>
    <xf numFmtId="179" fontId="9" fillId="3" borderId="49" xfId="0" applyNumberFormat="1" applyFont="1" applyFill="1" applyBorder="1" applyAlignment="1" applyProtection="1">
      <alignment horizontal="center" vertical="center"/>
      <protection locked="0"/>
    </xf>
    <xf numFmtId="179" fontId="9" fillId="3" borderId="50" xfId="0" applyNumberFormat="1" applyFont="1" applyFill="1" applyBorder="1" applyAlignment="1" applyProtection="1">
      <alignment horizontal="center" vertical="center"/>
      <protection locked="0"/>
    </xf>
    <xf numFmtId="3" fontId="19" fillId="3" borderId="49" xfId="0" applyNumberFormat="1" applyFont="1" applyFill="1" applyBorder="1" applyAlignment="1" applyProtection="1">
      <alignment horizontal="center" vertical="center"/>
      <protection locked="0"/>
    </xf>
    <xf numFmtId="3" fontId="19" fillId="3" borderId="50" xfId="0" applyNumberFormat="1" applyFont="1" applyFill="1" applyBorder="1" applyAlignment="1" applyProtection="1">
      <alignment horizontal="center" vertical="center"/>
      <protection locked="0"/>
    </xf>
    <xf numFmtId="177" fontId="19" fillId="0" borderId="49" xfId="0" applyNumberFormat="1" applyFont="1" applyBorder="1" applyAlignment="1">
      <alignment horizontal="center" vertical="center"/>
    </xf>
    <xf numFmtId="177" fontId="19" fillId="0" borderId="50" xfId="0" applyNumberFormat="1" applyFont="1" applyBorder="1" applyAlignment="1">
      <alignment horizontal="center" vertical="center"/>
    </xf>
    <xf numFmtId="178" fontId="19" fillId="3" borderId="49" xfId="1" applyNumberFormat="1" applyFont="1" applyFill="1" applyBorder="1" applyAlignment="1" applyProtection="1">
      <alignment horizontal="center" vertical="center"/>
      <protection locked="0"/>
    </xf>
    <xf numFmtId="178" fontId="19" fillId="3" borderId="50" xfId="1" applyNumberFormat="1" applyFont="1" applyFill="1" applyBorder="1" applyAlignment="1" applyProtection="1">
      <alignment horizontal="center" vertical="center"/>
      <protection locked="0"/>
    </xf>
    <xf numFmtId="3" fontId="19" fillId="0" borderId="42" xfId="0" applyNumberFormat="1" applyFont="1" applyBorder="1" applyAlignment="1">
      <alignment horizontal="center" vertical="center"/>
    </xf>
    <xf numFmtId="3" fontId="19" fillId="0" borderId="43" xfId="0" applyNumberFormat="1" applyFont="1" applyBorder="1" applyAlignment="1">
      <alignment horizontal="center" vertical="center"/>
    </xf>
    <xf numFmtId="178" fontId="9" fillId="3" borderId="40" xfId="1" applyNumberFormat="1" applyFont="1" applyFill="1" applyBorder="1" applyAlignment="1" applyProtection="1">
      <alignment horizontal="center" vertical="center"/>
      <protection locked="0"/>
    </xf>
    <xf numFmtId="178" fontId="9" fillId="3" borderId="41" xfId="1" applyNumberFormat="1" applyFont="1" applyFill="1" applyBorder="1" applyAlignment="1" applyProtection="1">
      <alignment horizontal="center" vertical="center"/>
      <protection locked="0"/>
    </xf>
    <xf numFmtId="179" fontId="9" fillId="3" borderId="40" xfId="0" applyNumberFormat="1" applyFont="1" applyFill="1" applyBorder="1" applyAlignment="1" applyProtection="1">
      <alignment horizontal="center" vertical="center"/>
      <protection locked="0"/>
    </xf>
    <xf numFmtId="179" fontId="9" fillId="3" borderId="41" xfId="0" applyNumberFormat="1" applyFont="1" applyFill="1" applyBorder="1" applyAlignment="1" applyProtection="1">
      <alignment horizontal="center" vertical="center"/>
      <protection locked="0"/>
    </xf>
    <xf numFmtId="0" fontId="32" fillId="0" borderId="0" xfId="0" applyFont="1" applyAlignment="1">
      <alignment horizontal="left" vertical="center"/>
    </xf>
    <xf numFmtId="0" fontId="26" fillId="0" borderId="46" xfId="0" applyFont="1" applyBorder="1" applyAlignment="1">
      <alignment horizontal="center" vertical="center" wrapText="1"/>
    </xf>
    <xf numFmtId="0" fontId="26" fillId="0" borderId="47" xfId="0" applyFont="1" applyBorder="1" applyAlignment="1">
      <alignment horizontal="center" vertical="center" wrapText="1"/>
    </xf>
    <xf numFmtId="0" fontId="33" fillId="0" borderId="47" xfId="0" applyFont="1" applyBorder="1" applyAlignment="1">
      <alignment horizontal="center" vertical="center"/>
    </xf>
    <xf numFmtId="0" fontId="19" fillId="3" borderId="50" xfId="0" applyFont="1" applyFill="1" applyBorder="1" applyAlignment="1" applyProtection="1">
      <alignment horizontal="center" vertical="center"/>
      <protection locked="0"/>
    </xf>
    <xf numFmtId="0" fontId="15" fillId="0" borderId="62" xfId="0" applyFont="1" applyBorder="1" applyAlignment="1">
      <alignment horizontal="center" vertical="center"/>
    </xf>
    <xf numFmtId="0" fontId="15" fillId="0" borderId="63" xfId="0" applyFont="1" applyBorder="1" applyAlignment="1">
      <alignment horizontal="center" vertical="center"/>
    </xf>
    <xf numFmtId="178" fontId="19" fillId="3" borderId="40" xfId="1" applyNumberFormat="1" applyFont="1" applyFill="1" applyBorder="1" applyAlignment="1" applyProtection="1">
      <alignment horizontal="center" vertical="center"/>
      <protection locked="0"/>
    </xf>
    <xf numFmtId="178" fontId="19" fillId="3" borderId="41" xfId="1" applyNumberFormat="1" applyFont="1" applyFill="1" applyBorder="1" applyAlignment="1" applyProtection="1">
      <alignment horizontal="center" vertical="center"/>
      <protection locked="0"/>
    </xf>
    <xf numFmtId="0" fontId="26" fillId="0" borderId="62" xfId="0" applyFont="1" applyBorder="1" applyAlignment="1">
      <alignment horizontal="center" vertical="center" wrapText="1"/>
    </xf>
    <xf numFmtId="0" fontId="26" fillId="0" borderId="63" xfId="0" applyFont="1" applyBorder="1" applyAlignment="1">
      <alignment horizontal="center" vertical="center"/>
    </xf>
    <xf numFmtId="0" fontId="33" fillId="0" borderId="70" xfId="0" applyFont="1" applyBorder="1" applyAlignment="1">
      <alignment horizontal="center" vertical="center" wrapText="1"/>
    </xf>
    <xf numFmtId="0" fontId="33" fillId="0" borderId="51" xfId="0" applyFont="1" applyBorder="1" applyAlignment="1">
      <alignment horizontal="center" vertical="center" wrapText="1"/>
    </xf>
    <xf numFmtId="0" fontId="26" fillId="0" borderId="45" xfId="0" applyFont="1" applyBorder="1" applyAlignment="1">
      <alignment horizontal="center" vertical="center"/>
    </xf>
    <xf numFmtId="0" fontId="50" fillId="0" borderId="0" xfId="0" applyFont="1" applyAlignment="1">
      <alignment horizontal="left" vertical="center"/>
    </xf>
    <xf numFmtId="0" fontId="15" fillId="0" borderId="0" xfId="0" applyFont="1" applyAlignment="1">
      <alignment horizontal="left" vertical="center"/>
    </xf>
    <xf numFmtId="0" fontId="19" fillId="0" borderId="0" xfId="0" applyFont="1" applyAlignment="1">
      <alignment horizontal="left" vertical="center" wrapText="1"/>
    </xf>
    <xf numFmtId="181" fontId="31" fillId="3" borderId="57" xfId="0" applyNumberFormat="1" applyFont="1" applyFill="1" applyBorder="1" applyAlignment="1" applyProtection="1">
      <alignment horizontal="center" vertical="center"/>
      <protection locked="0"/>
    </xf>
    <xf numFmtId="181" fontId="31" fillId="3" borderId="71" xfId="0" applyNumberFormat="1" applyFont="1" applyFill="1" applyBorder="1" applyAlignment="1" applyProtection="1">
      <alignment horizontal="center" vertical="center"/>
      <protection locked="0"/>
    </xf>
    <xf numFmtId="0" fontId="0" fillId="5" borderId="59" xfId="0" applyFill="1" applyBorder="1" applyAlignment="1">
      <alignment horizontal="left" vertical="center" wrapText="1"/>
    </xf>
    <xf numFmtId="0" fontId="0" fillId="5" borderId="0" xfId="0" applyFill="1" applyAlignment="1">
      <alignment horizontal="left" vertical="center" wrapText="1"/>
    </xf>
    <xf numFmtId="0" fontId="33" fillId="0" borderId="72" xfId="0" applyFont="1" applyBorder="1" applyAlignment="1">
      <alignment horizontal="center" vertical="center" wrapText="1"/>
    </xf>
    <xf numFmtId="0" fontId="33" fillId="0" borderId="65" xfId="0" applyFont="1" applyBorder="1" applyAlignment="1">
      <alignment horizontal="center" vertical="center" wrapText="1"/>
    </xf>
    <xf numFmtId="181" fontId="31" fillId="3" borderId="60" xfId="1" applyNumberFormat="1" applyFont="1" applyFill="1" applyBorder="1" applyAlignment="1" applyProtection="1">
      <alignment horizontal="center" vertical="center" wrapText="1" shrinkToFit="1"/>
      <protection locked="0"/>
    </xf>
    <xf numFmtId="181" fontId="31" fillId="3" borderId="61" xfId="1" applyNumberFormat="1" applyFont="1" applyFill="1" applyBorder="1" applyAlignment="1" applyProtection="1">
      <alignment horizontal="center" vertical="center" wrapText="1" shrinkToFit="1"/>
      <protection locked="0"/>
    </xf>
    <xf numFmtId="0" fontId="33" fillId="0" borderId="57"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56" xfId="0" applyFont="1" applyBorder="1" applyAlignment="1">
      <alignment horizontal="center" vertical="center" wrapText="1"/>
    </xf>
    <xf numFmtId="0" fontId="0" fillId="0" borderId="58" xfId="0" applyBorder="1" applyAlignment="1">
      <alignment horizontal="left" vertical="center" wrapText="1"/>
    </xf>
    <xf numFmtId="0" fontId="0" fillId="0" borderId="0" xfId="0" applyAlignment="1">
      <alignment horizontal="left" vertical="center" wrapText="1"/>
    </xf>
    <xf numFmtId="0" fontId="21" fillId="0" borderId="0" xfId="0" applyFont="1" applyAlignment="1">
      <alignment horizontal="center" vertical="top"/>
    </xf>
    <xf numFmtId="0" fontId="31" fillId="5" borderId="57" xfId="0" applyFont="1" applyFill="1" applyBorder="1" applyAlignment="1">
      <alignment horizontal="left" vertical="center" wrapText="1"/>
    </xf>
    <xf numFmtId="0" fontId="31" fillId="5" borderId="39" xfId="0" applyFont="1" applyFill="1" applyBorder="1" applyAlignment="1">
      <alignment horizontal="left" vertical="center" wrapText="1"/>
    </xf>
    <xf numFmtId="0" fontId="31" fillId="5" borderId="56" xfId="0" applyFont="1" applyFill="1" applyBorder="1" applyAlignment="1">
      <alignment horizontal="left" vertical="center" wrapText="1"/>
    </xf>
    <xf numFmtId="0" fontId="34" fillId="0" borderId="0" xfId="2" applyFill="1" applyAlignment="1" applyProtection="1">
      <alignment vertical="center"/>
      <protection locked="0"/>
    </xf>
    <xf numFmtId="0" fontId="32" fillId="0" borderId="0" xfId="0" applyFont="1" applyAlignment="1">
      <alignment horizontal="left"/>
    </xf>
    <xf numFmtId="0" fontId="19" fillId="0" borderId="51" xfId="0" applyFont="1" applyBorder="1" applyAlignment="1">
      <alignment horizontal="center" vertical="center"/>
    </xf>
    <xf numFmtId="178" fontId="19" fillId="3" borderId="57" xfId="1" applyNumberFormat="1" applyFont="1" applyFill="1" applyBorder="1" applyAlignment="1" applyProtection="1">
      <alignment horizontal="center" vertical="center"/>
      <protection locked="0"/>
    </xf>
    <xf numFmtId="178" fontId="19" fillId="3" borderId="56" xfId="1" applyNumberFormat="1" applyFont="1" applyFill="1" applyBorder="1" applyAlignment="1" applyProtection="1">
      <alignment horizontal="center" vertical="center"/>
      <protection locked="0"/>
    </xf>
    <xf numFmtId="0" fontId="19" fillId="3" borderId="39" xfId="0" applyFont="1" applyFill="1" applyBorder="1" applyAlignment="1" applyProtection="1">
      <alignment horizontal="center" vertical="center"/>
      <protection locked="0"/>
    </xf>
    <xf numFmtId="0" fontId="33" fillId="0" borderId="67" xfId="0" applyFont="1" applyBorder="1" applyAlignment="1">
      <alignment horizontal="center" vertical="center" wrapText="1"/>
    </xf>
    <xf numFmtId="0" fontId="33" fillId="0" borderId="68" xfId="0" applyFont="1" applyBorder="1" applyAlignment="1">
      <alignment horizontal="center" vertical="center"/>
    </xf>
    <xf numFmtId="181" fontId="31" fillId="3" borderId="68" xfId="1" applyNumberFormat="1" applyFont="1" applyFill="1" applyBorder="1" applyAlignment="1" applyProtection="1">
      <alignment horizontal="center" vertical="center"/>
      <protection locked="0"/>
    </xf>
    <xf numFmtId="181" fontId="31" fillId="3" borderId="69" xfId="1" applyNumberFormat="1" applyFont="1" applyFill="1" applyBorder="1" applyAlignment="1" applyProtection="1">
      <alignment horizontal="center" vertical="center"/>
      <protection locked="0"/>
    </xf>
    <xf numFmtId="0" fontId="41" fillId="0" borderId="59" xfId="0" applyFont="1" applyBorder="1" applyAlignment="1">
      <alignment horizontal="left" vertical="center" wrapText="1"/>
    </xf>
    <xf numFmtId="0" fontId="43" fillId="0" borderId="0" xfId="0" applyFont="1" applyAlignment="1">
      <alignment horizontal="left" vertical="center" wrapText="1"/>
    </xf>
    <xf numFmtId="0" fontId="43" fillId="0" borderId="59" xfId="0" applyFont="1" applyBorder="1" applyAlignment="1">
      <alignment horizontal="left" vertical="center" wrapText="1"/>
    </xf>
    <xf numFmtId="0" fontId="33" fillId="0" borderId="51" xfId="0" applyFont="1" applyBorder="1" applyAlignment="1">
      <alignment horizontal="center" vertical="center"/>
    </xf>
    <xf numFmtId="0" fontId="33" fillId="0" borderId="62" xfId="0" applyFont="1" applyBorder="1" applyAlignment="1">
      <alignment horizontal="center" vertical="center" shrinkToFit="1"/>
    </xf>
    <xf numFmtId="0" fontId="33" fillId="0" borderId="48" xfId="0" applyFont="1" applyBorder="1" applyAlignment="1">
      <alignment horizontal="center" vertical="center" shrinkToFit="1"/>
    </xf>
    <xf numFmtId="0" fontId="33" fillId="0" borderId="63" xfId="0" applyFont="1" applyBorder="1" applyAlignment="1">
      <alignment horizontal="center" vertical="center" shrinkToFit="1"/>
    </xf>
    <xf numFmtId="0" fontId="33" fillId="0" borderId="40" xfId="0" applyFont="1" applyBorder="1" applyAlignment="1">
      <alignment horizontal="center" vertical="center" shrinkToFit="1"/>
    </xf>
    <xf numFmtId="0" fontId="33" fillId="0" borderId="38" xfId="0" applyFont="1" applyBorder="1" applyAlignment="1">
      <alignment horizontal="center" vertical="center" shrinkToFit="1"/>
    </xf>
    <xf numFmtId="0" fontId="33" fillId="0" borderId="41" xfId="0" applyFont="1" applyBorder="1" applyAlignment="1">
      <alignment horizontal="center" vertical="center" shrinkToFit="1"/>
    </xf>
    <xf numFmtId="31" fontId="19" fillId="3" borderId="38" xfId="0" applyNumberFormat="1" applyFont="1" applyFill="1" applyBorder="1" applyAlignment="1" applyProtection="1">
      <alignment horizontal="center" vertical="center"/>
      <protection locked="0"/>
    </xf>
    <xf numFmtId="31" fontId="19" fillId="3" borderId="39" xfId="0" applyNumberFormat="1" applyFont="1" applyFill="1" applyBorder="1" applyAlignment="1" applyProtection="1">
      <alignment horizontal="center" vertical="center"/>
      <protection locked="0"/>
    </xf>
    <xf numFmtId="0" fontId="33" fillId="0" borderId="73" xfId="0" applyFont="1" applyBorder="1" applyAlignment="1">
      <alignment horizontal="center" vertical="center" shrinkToFit="1"/>
    </xf>
    <xf numFmtId="0" fontId="33" fillId="0" borderId="74" xfId="0" applyFont="1" applyBorder="1" applyAlignment="1">
      <alignment horizontal="center" vertical="center" shrinkToFit="1"/>
    </xf>
    <xf numFmtId="0" fontId="33" fillId="0" borderId="75" xfId="0" applyFont="1" applyBorder="1" applyAlignment="1">
      <alignment horizontal="center" vertical="center" shrinkToFit="1"/>
    </xf>
    <xf numFmtId="0" fontId="51" fillId="5" borderId="76" xfId="0" applyFont="1" applyFill="1" applyBorder="1" applyAlignment="1">
      <alignment horizontal="left" vertical="center" wrapText="1"/>
    </xf>
    <xf numFmtId="0" fontId="31" fillId="5" borderId="77" xfId="0" applyFont="1" applyFill="1" applyBorder="1" applyAlignment="1">
      <alignment horizontal="left" vertical="center" wrapText="1"/>
    </xf>
    <xf numFmtId="0" fontId="31" fillId="5" borderId="78" xfId="0" applyFont="1" applyFill="1" applyBorder="1" applyAlignment="1">
      <alignment horizontal="left" vertical="center" wrapText="1"/>
    </xf>
    <xf numFmtId="178" fontId="19" fillId="8" borderId="57" xfId="1" applyNumberFormat="1" applyFont="1" applyFill="1" applyBorder="1" applyAlignment="1" applyProtection="1">
      <alignment horizontal="center" vertical="center"/>
      <protection locked="0"/>
    </xf>
    <xf numFmtId="178" fontId="19" fillId="8" borderId="56" xfId="1" applyNumberFormat="1" applyFont="1" applyFill="1" applyBorder="1" applyAlignment="1" applyProtection="1">
      <alignment horizontal="center" vertical="center"/>
      <protection locked="0"/>
    </xf>
    <xf numFmtId="0" fontId="19" fillId="8" borderId="39" xfId="0" applyFont="1" applyFill="1" applyBorder="1" applyAlignment="1" applyProtection="1">
      <alignment horizontal="center" vertical="center"/>
      <protection locked="0"/>
    </xf>
    <xf numFmtId="181" fontId="31" fillId="8" borderId="68" xfId="1" applyNumberFormat="1" applyFont="1" applyFill="1" applyBorder="1" applyAlignment="1" applyProtection="1">
      <alignment horizontal="center" vertical="center"/>
      <protection locked="0"/>
    </xf>
    <xf numFmtId="181" fontId="31" fillId="8" borderId="69" xfId="1" applyNumberFormat="1" applyFont="1" applyFill="1" applyBorder="1" applyAlignment="1" applyProtection="1">
      <alignment horizontal="center" vertical="center"/>
      <protection locked="0"/>
    </xf>
    <xf numFmtId="181" fontId="31" fillId="8" borderId="57" xfId="0" applyNumberFormat="1" applyFont="1" applyFill="1" applyBorder="1" applyAlignment="1" applyProtection="1">
      <alignment horizontal="center" vertical="center"/>
      <protection locked="0"/>
    </xf>
    <xf numFmtId="181" fontId="31" fillId="8" borderId="71" xfId="0" applyNumberFormat="1" applyFont="1" applyFill="1" applyBorder="1" applyAlignment="1" applyProtection="1">
      <alignment horizontal="center" vertical="center"/>
      <protection locked="0"/>
    </xf>
    <xf numFmtId="31" fontId="19" fillId="8" borderId="38" xfId="0" applyNumberFormat="1" applyFont="1" applyFill="1" applyBorder="1" applyAlignment="1" applyProtection="1">
      <alignment horizontal="center" vertical="center"/>
      <protection locked="0"/>
    </xf>
    <xf numFmtId="31" fontId="19" fillId="8" borderId="39" xfId="0" applyNumberFormat="1" applyFont="1" applyFill="1" applyBorder="1" applyAlignment="1" applyProtection="1">
      <alignment horizontal="center" vertical="center"/>
      <protection locked="0"/>
    </xf>
    <xf numFmtId="181" fontId="31" fillId="8" borderId="60" xfId="1" applyNumberFormat="1" applyFont="1" applyFill="1" applyBorder="1" applyAlignment="1" applyProtection="1">
      <alignment horizontal="center" vertical="center" wrapText="1" shrinkToFit="1"/>
      <protection locked="0"/>
    </xf>
    <xf numFmtId="181" fontId="31" fillId="8" borderId="61" xfId="1" applyNumberFormat="1" applyFont="1" applyFill="1" applyBorder="1" applyAlignment="1" applyProtection="1">
      <alignment horizontal="center" vertical="center" wrapText="1" shrinkToFit="1"/>
      <protection locked="0"/>
    </xf>
    <xf numFmtId="178" fontId="9" fillId="8" borderId="49" xfId="1" applyNumberFormat="1" applyFont="1" applyFill="1" applyBorder="1" applyAlignment="1" applyProtection="1">
      <alignment horizontal="center" vertical="center"/>
      <protection locked="0"/>
    </xf>
    <xf numFmtId="178" fontId="9" fillId="8" borderId="50" xfId="1" applyNumberFormat="1" applyFont="1" applyFill="1" applyBorder="1" applyAlignment="1" applyProtection="1">
      <alignment horizontal="center" vertical="center"/>
      <protection locked="0"/>
    </xf>
    <xf numFmtId="179" fontId="9" fillId="8" borderId="49" xfId="0" applyNumberFormat="1" applyFont="1" applyFill="1" applyBorder="1" applyAlignment="1" applyProtection="1">
      <alignment horizontal="center" vertical="center"/>
      <protection locked="0"/>
    </xf>
    <xf numFmtId="179" fontId="9" fillId="8" borderId="50" xfId="0" applyNumberFormat="1" applyFont="1" applyFill="1" applyBorder="1" applyAlignment="1" applyProtection="1">
      <alignment horizontal="center" vertical="center"/>
      <protection locked="0"/>
    </xf>
    <xf numFmtId="3" fontId="19" fillId="8" borderId="49" xfId="0" applyNumberFormat="1" applyFont="1" applyFill="1" applyBorder="1" applyAlignment="1" applyProtection="1">
      <alignment horizontal="center" vertical="center"/>
      <protection locked="0"/>
    </xf>
    <xf numFmtId="0" fontId="19" fillId="8" borderId="50" xfId="0" applyFont="1" applyFill="1" applyBorder="1" applyAlignment="1" applyProtection="1">
      <alignment horizontal="center" vertical="center"/>
      <protection locked="0"/>
    </xf>
    <xf numFmtId="178" fontId="19" fillId="8" borderId="40" xfId="1" applyNumberFormat="1" applyFont="1" applyFill="1" applyBorder="1" applyAlignment="1" applyProtection="1">
      <alignment horizontal="center" vertical="center"/>
      <protection locked="0"/>
    </xf>
    <xf numFmtId="178" fontId="19" fillId="8" borderId="41" xfId="1" applyNumberFormat="1" applyFont="1" applyFill="1" applyBorder="1" applyAlignment="1" applyProtection="1">
      <alignment horizontal="center" vertical="center"/>
      <protection locked="0"/>
    </xf>
    <xf numFmtId="178" fontId="9" fillId="8" borderId="40" xfId="1" applyNumberFormat="1" applyFont="1" applyFill="1" applyBorder="1" applyAlignment="1" applyProtection="1">
      <alignment horizontal="center" vertical="center"/>
      <protection locked="0"/>
    </xf>
    <xf numFmtId="178" fontId="9" fillId="8" borderId="41" xfId="1" applyNumberFormat="1" applyFont="1" applyFill="1" applyBorder="1" applyAlignment="1" applyProtection="1">
      <alignment horizontal="center" vertical="center"/>
      <protection locked="0"/>
    </xf>
    <xf numFmtId="179" fontId="9" fillId="8" borderId="40" xfId="0" applyNumberFormat="1" applyFont="1" applyFill="1" applyBorder="1" applyAlignment="1" applyProtection="1">
      <alignment horizontal="center" vertical="center"/>
      <protection locked="0"/>
    </xf>
    <xf numFmtId="179" fontId="9" fillId="8" borderId="41" xfId="0" applyNumberFormat="1"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6" fontId="7" fillId="0" borderId="6" xfId="0" applyNumberFormat="1" applyFont="1" applyBorder="1" applyAlignment="1">
      <alignment horizontal="distributed" vertical="center" indent="1"/>
    </xf>
    <xf numFmtId="176" fontId="7" fillId="0" borderId="7" xfId="0" applyNumberFormat="1" applyFont="1" applyBorder="1" applyAlignment="1">
      <alignment horizontal="distributed" vertical="center" indent="1"/>
    </xf>
    <xf numFmtId="176" fontId="7" fillId="0" borderId="6" xfId="0" applyNumberFormat="1" applyFont="1" applyBorder="1" applyAlignment="1">
      <alignment horizontal="righ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center" vertical="center"/>
    </xf>
    <xf numFmtId="0" fontId="6" fillId="0" borderId="22" xfId="0" applyFont="1" applyBorder="1" applyAlignment="1">
      <alignment horizontal="center"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176" fontId="7" fillId="0" borderId="3" xfId="0" applyNumberFormat="1" applyFont="1" applyBorder="1" applyAlignment="1">
      <alignment horizontal="right" vertical="center"/>
    </xf>
    <xf numFmtId="0" fontId="3" fillId="0" borderId="33" xfId="0" applyFont="1" applyBorder="1" applyAlignment="1">
      <alignment horizontal="right" vertical="center" wrapText="1"/>
    </xf>
    <xf numFmtId="0" fontId="3" fillId="0" borderId="34" xfId="0" applyFont="1" applyBorder="1" applyAlignment="1">
      <alignment horizontal="right" vertical="center" wrapText="1"/>
    </xf>
    <xf numFmtId="0" fontId="3" fillId="0" borderId="35" xfId="0" applyFont="1" applyBorder="1" applyAlignment="1">
      <alignment horizontal="right" vertical="center" wrapText="1"/>
    </xf>
    <xf numFmtId="0" fontId="3" fillId="0" borderId="19" xfId="0" applyFont="1" applyBorder="1" applyAlignment="1">
      <alignment horizontal="right" vertical="center" wrapText="1"/>
    </xf>
    <xf numFmtId="0" fontId="3" fillId="0" borderId="0" xfId="0" applyFont="1" applyAlignment="1">
      <alignment horizontal="right" vertical="center" wrapText="1"/>
    </xf>
    <xf numFmtId="0" fontId="3" fillId="0" borderId="20" xfId="0" applyFont="1" applyBorder="1" applyAlignment="1">
      <alignment horizontal="right" vertical="center" wrapText="1"/>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3" fillId="0" borderId="18" xfId="0" applyFont="1" applyBorder="1" applyAlignment="1">
      <alignment horizontal="righ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distributed" textRotation="255" indent="1"/>
    </xf>
    <xf numFmtId="0" fontId="3" fillId="0" borderId="3" xfId="0" applyFont="1" applyBorder="1" applyAlignment="1">
      <alignment horizontal="center" vertical="distributed" textRotation="255" indent="1"/>
    </xf>
    <xf numFmtId="0" fontId="3" fillId="0" borderId="5" xfId="0" applyFont="1" applyBorder="1" applyAlignment="1">
      <alignment horizontal="center" vertical="distributed" textRotation="255" indent="1"/>
    </xf>
    <xf numFmtId="0" fontId="3" fillId="0" borderId="6" xfId="0" applyFont="1" applyBorder="1" applyAlignment="1">
      <alignment horizontal="center" vertical="distributed" textRotation="255" indent="1"/>
    </xf>
    <xf numFmtId="176" fontId="7" fillId="0" borderId="9" xfId="0" applyNumberFormat="1" applyFont="1" applyBorder="1" applyAlignment="1">
      <alignment horizontal="right" vertical="center"/>
    </xf>
    <xf numFmtId="176" fontId="7" fillId="0" borderId="9" xfId="0" applyNumberFormat="1" applyFont="1" applyBorder="1" applyAlignment="1">
      <alignment horizontal="distributed" vertical="center" indent="1"/>
    </xf>
    <xf numFmtId="176" fontId="7" fillId="0" borderId="10" xfId="0" applyNumberFormat="1" applyFont="1" applyBorder="1" applyAlignment="1">
      <alignment horizontal="distributed" vertical="center" indent="1"/>
    </xf>
    <xf numFmtId="0" fontId="3" fillId="0" borderId="3" xfId="0" applyFont="1" applyBorder="1" applyAlignment="1">
      <alignment horizontal="distributed" vertical="center" indent="1"/>
    </xf>
    <xf numFmtId="176" fontId="7" fillId="0" borderId="11" xfId="0" applyNumberFormat="1" applyFont="1" applyBorder="1" applyAlignment="1">
      <alignment horizontal="distributed" vertical="center" indent="1"/>
    </xf>
    <xf numFmtId="176" fontId="7" fillId="0" borderId="12" xfId="0" applyNumberFormat="1" applyFont="1" applyBorder="1" applyAlignment="1">
      <alignment horizontal="distributed" vertical="center" indent="1"/>
    </xf>
    <xf numFmtId="0" fontId="3" fillId="0" borderId="5" xfId="0" applyFont="1" applyBorder="1" applyAlignment="1">
      <alignment horizontal="distributed" vertical="center" indent="3"/>
    </xf>
    <xf numFmtId="0" fontId="3" fillId="0" borderId="6"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9" xfId="0" applyFont="1" applyBorder="1" applyAlignment="1">
      <alignment horizontal="distributed" vertical="center" indent="3"/>
    </xf>
    <xf numFmtId="176" fontId="7" fillId="0" borderId="13" xfId="0" applyNumberFormat="1" applyFont="1" applyBorder="1" applyAlignment="1">
      <alignment horizontal="right" vertical="center"/>
    </xf>
    <xf numFmtId="176" fontId="7" fillId="0" borderId="14" xfId="0" applyNumberFormat="1" applyFont="1" applyBorder="1" applyAlignment="1">
      <alignment horizontal="right" vertical="center"/>
    </xf>
    <xf numFmtId="176" fontId="7" fillId="0" borderId="15" xfId="0" applyNumberFormat="1" applyFont="1" applyBorder="1" applyAlignment="1">
      <alignment horizontal="right" vertical="center"/>
    </xf>
    <xf numFmtId="176" fontId="7" fillId="0" borderId="16"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8" xfId="0" applyNumberFormat="1" applyFont="1" applyBorder="1" applyAlignment="1">
      <alignment horizontal="right" vertical="center"/>
    </xf>
    <xf numFmtId="0" fontId="3" fillId="2" borderId="6"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176" fontId="7" fillId="0" borderId="33" xfId="0" applyNumberFormat="1" applyFont="1" applyBorder="1" applyAlignment="1">
      <alignment horizontal="right" vertical="center"/>
    </xf>
    <xf numFmtId="176" fontId="7" fillId="0" borderId="34" xfId="0" applyNumberFormat="1" applyFont="1" applyBorder="1" applyAlignment="1">
      <alignment horizontal="right" vertical="center"/>
    </xf>
    <xf numFmtId="176" fontId="7" fillId="0" borderId="35" xfId="0" applyNumberFormat="1" applyFont="1" applyBorder="1" applyAlignment="1">
      <alignment horizontal="right" vertical="center"/>
    </xf>
    <xf numFmtId="176" fontId="7" fillId="0" borderId="11" xfId="0" applyNumberFormat="1" applyFont="1" applyBorder="1" applyAlignment="1">
      <alignment horizontal="right" vertical="center"/>
    </xf>
    <xf numFmtId="0" fontId="3" fillId="0" borderId="26" xfId="0" applyFont="1" applyBorder="1" applyAlignment="1">
      <alignment horizontal="distributed" vertical="center" indent="1"/>
    </xf>
    <xf numFmtId="0" fontId="3" fillId="0" borderId="11" xfId="0" applyFont="1" applyBorder="1" applyAlignment="1">
      <alignment horizontal="distributed" vertical="center" indent="1"/>
    </xf>
    <xf numFmtId="176" fontId="7" fillId="0" borderId="24" xfId="0" applyNumberFormat="1" applyFont="1" applyBorder="1" applyAlignment="1">
      <alignment horizontal="right" vertical="center"/>
    </xf>
    <xf numFmtId="176" fontId="7" fillId="0" borderId="24" xfId="0" applyNumberFormat="1" applyFont="1" applyBorder="1" applyAlignment="1">
      <alignment horizontal="distributed" vertical="center" indent="1"/>
    </xf>
    <xf numFmtId="176" fontId="7" fillId="0" borderId="25" xfId="0" applyNumberFormat="1"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24" xfId="0" applyFont="1" applyBorder="1" applyAlignment="1">
      <alignment horizontal="distributed" vertical="center" indent="1"/>
    </xf>
    <xf numFmtId="0" fontId="5" fillId="0" borderId="0" xfId="0" applyFont="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176" fontId="7" fillId="0" borderId="28" xfId="0" applyNumberFormat="1" applyFont="1" applyBorder="1" applyAlignment="1">
      <alignment horizontal="right" vertical="center"/>
    </xf>
    <xf numFmtId="176" fontId="7" fillId="0" borderId="31" xfId="0" applyNumberFormat="1" applyFont="1" applyBorder="1" applyAlignment="1">
      <alignment horizontal="right" vertical="center"/>
    </xf>
    <xf numFmtId="176" fontId="7" fillId="0" borderId="28" xfId="0" applyNumberFormat="1" applyFont="1" applyBorder="1" applyAlignment="1">
      <alignment horizontal="distributed" vertical="center" indent="1"/>
    </xf>
    <xf numFmtId="176" fontId="7" fillId="0" borderId="29" xfId="0" applyNumberFormat="1" applyFont="1" applyBorder="1" applyAlignment="1">
      <alignment horizontal="distributed" vertical="center" indent="1"/>
    </xf>
    <xf numFmtId="176" fontId="7" fillId="0" borderId="31" xfId="0" applyNumberFormat="1" applyFont="1" applyBorder="1" applyAlignment="1">
      <alignment horizontal="distributed" vertical="center" indent="1"/>
    </xf>
    <xf numFmtId="176" fontId="7" fillId="0" borderId="32" xfId="0" applyNumberFormat="1"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28" xfId="0" applyFont="1" applyBorder="1" applyAlignment="1">
      <alignment horizontal="distributed" vertical="center" indent="1"/>
    </xf>
    <xf numFmtId="0" fontId="3" fillId="0" borderId="30" xfId="0" applyFont="1" applyBorder="1" applyAlignment="1">
      <alignment horizontal="distributed" vertical="center" indent="1"/>
    </xf>
    <xf numFmtId="0" fontId="3" fillId="0" borderId="31" xfId="0" applyFont="1" applyBorder="1" applyAlignment="1">
      <alignment horizontal="distributed" vertical="center" indent="1"/>
    </xf>
    <xf numFmtId="0" fontId="0" fillId="0" borderId="38" xfId="0" applyBorder="1" applyAlignment="1">
      <alignment horizontal="center" vertical="center"/>
    </xf>
  </cellXfs>
  <cellStyles count="8">
    <cellStyle name="ハイパーリンク" xfId="2" builtinId="8"/>
    <cellStyle name="ハイパーリンク 2" xfId="5" xr:uid="{4623576B-152B-466E-A6BD-4AFDF77B09D8}"/>
    <cellStyle name="桁区切り" xfId="1" builtinId="6"/>
    <cellStyle name="桁区切り 2" xfId="6" xr:uid="{A9CBEC71-AFFC-4155-A71F-C5AEB1A848B8}"/>
    <cellStyle name="桁区切り 3" xfId="7" xr:uid="{7B107F93-F9AC-4852-81EB-D8A9A46CB14E}"/>
    <cellStyle name="標準" xfId="0" builtinId="0"/>
    <cellStyle name="標準 2" xfId="3" xr:uid="{67B16835-9A3C-4608-946E-4A3D1DEC57FB}"/>
    <cellStyle name="標準 2 2" xfId="4" xr:uid="{D7C6473E-A9FD-48B0-8EFD-BC7DED85FB8A}"/>
  </cellStyles>
  <dxfs count="6">
    <dxf>
      <font>
        <color rgb="FFFF0000"/>
      </font>
      <fill>
        <patternFill patternType="none">
          <bgColor auto="1"/>
        </patternFill>
      </fill>
    </dxf>
    <dxf>
      <font>
        <color rgb="FFFF0000"/>
      </font>
      <fill>
        <patternFill patternType="none">
          <bgColor auto="1"/>
        </patternFill>
      </fill>
    </dxf>
    <dxf>
      <font>
        <b/>
        <i val="0"/>
        <color rgb="FFFF0000"/>
      </font>
      <fill>
        <patternFill>
          <fgColor theme="7" tint="0.79998168889431442"/>
          <bgColor theme="7" tint="0.79995117038483843"/>
        </patternFill>
      </fill>
    </dxf>
    <dxf>
      <font>
        <color rgb="FFFF0000"/>
      </font>
      <fill>
        <patternFill patternType="none">
          <bgColor auto="1"/>
        </patternFill>
      </fill>
    </dxf>
    <dxf>
      <font>
        <color rgb="FFFF0000"/>
      </font>
      <fill>
        <patternFill patternType="none">
          <bgColor auto="1"/>
        </patternFill>
      </fill>
    </dxf>
    <dxf>
      <font>
        <b/>
        <i val="0"/>
        <color rgb="FFFF0000"/>
      </font>
      <fill>
        <patternFill>
          <fgColor theme="7" tint="0.79998168889431442"/>
          <bgColor theme="7" tint="0.79995117038483843"/>
        </patternFill>
      </fill>
    </dxf>
  </dxfs>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57BB-77EF-478B-920B-90CA1DD1D524}">
  <sheetPr>
    <tabColor theme="5" tint="0.79998168889431442"/>
  </sheetPr>
  <dimension ref="A1:AF117"/>
  <sheetViews>
    <sheetView showGridLines="0" tabSelected="1" zoomScale="70" zoomScaleNormal="70" zoomScaleSheetLayoutView="70" zoomScalePageLayoutView="40" workbookViewId="0">
      <selection activeCell="C14" sqref="C14:D14"/>
    </sheetView>
  </sheetViews>
  <sheetFormatPr defaultRowHeight="14.25" x14ac:dyDescent="0.25"/>
  <cols>
    <col min="1" max="1" width="3.5" customWidth="1"/>
    <col min="2" max="2" width="13.875" customWidth="1"/>
    <col min="3" max="3" width="12.25" customWidth="1"/>
    <col min="4" max="5" width="11.5" customWidth="1"/>
    <col min="6" max="8" width="12.75" customWidth="1"/>
    <col min="9" max="10" width="15.75" customWidth="1"/>
    <col min="11" max="11" width="14" customWidth="1"/>
    <col min="12" max="12" width="11.5" customWidth="1"/>
    <col min="14" max="14" width="9" hidden="1" customWidth="1"/>
    <col min="16" max="16" width="57.125" bestFit="1" customWidth="1"/>
    <col min="18" max="18" width="3.5" customWidth="1"/>
    <col min="19" max="19" width="13.875" customWidth="1"/>
    <col min="20" max="22" width="11.5" customWidth="1"/>
    <col min="23" max="25" width="12.75" customWidth="1"/>
    <col min="26" max="27" width="15.75" customWidth="1"/>
    <col min="28" max="28" width="14" customWidth="1"/>
    <col min="29" max="29" width="11.5" customWidth="1"/>
  </cols>
  <sheetData>
    <row r="1" spans="1:32" ht="13.5" customHeight="1" x14ac:dyDescent="0.25">
      <c r="K1" s="17"/>
      <c r="L1" s="17"/>
      <c r="R1" s="18"/>
      <c r="S1" s="18"/>
      <c r="T1" s="18"/>
      <c r="U1" s="18"/>
      <c r="V1" s="18"/>
      <c r="W1" s="18"/>
      <c r="X1" s="18"/>
      <c r="Y1" s="18"/>
      <c r="Z1" s="18"/>
      <c r="AA1" s="18"/>
      <c r="AB1" s="19"/>
      <c r="AC1" s="19"/>
    </row>
    <row r="2" spans="1:32" ht="26.85" customHeight="1" x14ac:dyDescent="0.25">
      <c r="A2" s="20"/>
      <c r="B2" s="21" t="s">
        <v>191</v>
      </c>
      <c r="K2" s="17"/>
      <c r="L2" s="17"/>
      <c r="R2" s="18"/>
      <c r="S2" s="18"/>
      <c r="T2" s="18"/>
      <c r="U2" s="18"/>
      <c r="V2" s="18"/>
      <c r="W2" s="18"/>
      <c r="X2" s="18"/>
      <c r="Y2" s="18"/>
      <c r="Z2" s="18"/>
      <c r="AA2" s="18"/>
      <c r="AB2" s="18"/>
      <c r="AC2" s="18"/>
    </row>
    <row r="3" spans="1:32" ht="3" customHeight="1" x14ac:dyDescent="0.25">
      <c r="B3" s="22"/>
      <c r="C3" s="22"/>
      <c r="D3" s="22"/>
      <c r="E3" s="22"/>
      <c r="F3" s="22"/>
      <c r="G3" s="22"/>
      <c r="H3" s="22"/>
      <c r="I3" s="22"/>
      <c r="J3" s="22"/>
      <c r="K3" s="140"/>
      <c r="L3" s="140"/>
      <c r="R3" s="18"/>
      <c r="S3" s="18"/>
      <c r="T3" s="18"/>
      <c r="U3" s="18"/>
      <c r="V3" s="18"/>
      <c r="W3" s="18"/>
      <c r="X3" s="18"/>
      <c r="Y3" s="18"/>
      <c r="Z3" s="18"/>
      <c r="AA3" s="18"/>
      <c r="AB3" s="18"/>
      <c r="AC3" s="18"/>
    </row>
    <row r="4" spans="1:32" ht="200.25" customHeight="1" x14ac:dyDescent="0.25">
      <c r="B4" s="141" t="s">
        <v>194</v>
      </c>
      <c r="C4" s="142"/>
      <c r="D4" s="142"/>
      <c r="E4" s="142"/>
      <c r="F4" s="142"/>
      <c r="G4" s="142"/>
      <c r="H4" s="142"/>
      <c r="I4" s="142"/>
      <c r="J4" s="142"/>
      <c r="K4" s="143"/>
      <c r="R4" s="18"/>
      <c r="S4" s="18"/>
      <c r="T4" s="18"/>
      <c r="U4" s="18"/>
      <c r="V4" s="18"/>
      <c r="W4" s="18"/>
      <c r="X4" s="18"/>
      <c r="Y4" s="18"/>
      <c r="Z4" s="18"/>
      <c r="AA4" s="18"/>
      <c r="AB4" s="18"/>
      <c r="AC4" s="18"/>
    </row>
    <row r="5" spans="1:32" ht="23.45" customHeight="1" x14ac:dyDescent="0.25">
      <c r="B5" s="144" t="s">
        <v>0</v>
      </c>
      <c r="C5" s="144"/>
      <c r="D5" s="144"/>
      <c r="E5" s="144"/>
      <c r="F5" s="144"/>
      <c r="G5" s="144"/>
      <c r="H5" s="144"/>
      <c r="I5" s="144"/>
      <c r="J5" s="144"/>
      <c r="K5" s="144"/>
      <c r="R5" s="18"/>
      <c r="S5" s="18"/>
      <c r="T5" s="18"/>
      <c r="U5" s="18"/>
      <c r="V5" s="18"/>
      <c r="W5" s="18"/>
      <c r="X5" s="18"/>
      <c r="Y5" s="18"/>
      <c r="Z5" s="18"/>
      <c r="AA5" s="18"/>
      <c r="AB5" s="18"/>
      <c r="AC5" s="18"/>
    </row>
    <row r="6" spans="1:32" ht="5.0999999999999996" customHeight="1" x14ac:dyDescent="0.25">
      <c r="D6" s="22"/>
      <c r="E6" s="22"/>
      <c r="F6" s="22"/>
      <c r="G6" s="22"/>
      <c r="H6" s="22"/>
      <c r="I6" s="22"/>
      <c r="J6" s="22"/>
      <c r="K6" s="22"/>
      <c r="L6" s="22"/>
      <c r="R6" s="18"/>
      <c r="S6" s="18"/>
      <c r="T6" s="18"/>
      <c r="U6" s="18"/>
      <c r="V6" s="18"/>
      <c r="W6" s="18"/>
      <c r="X6" s="18"/>
      <c r="Y6" s="18"/>
      <c r="Z6" s="18"/>
      <c r="AA6" s="18"/>
      <c r="AB6" s="18"/>
      <c r="AC6" s="18"/>
    </row>
    <row r="7" spans="1:32" ht="20.85" customHeight="1" x14ac:dyDescent="0.3">
      <c r="B7" s="145" t="s">
        <v>1</v>
      </c>
      <c r="C7" s="145"/>
      <c r="D7" s="23"/>
      <c r="E7" s="24"/>
      <c r="F7" s="24"/>
      <c r="G7" s="24"/>
      <c r="H7" s="24"/>
      <c r="I7" s="25"/>
      <c r="R7" s="18"/>
      <c r="S7" s="18"/>
      <c r="T7" s="18"/>
      <c r="U7" s="18"/>
      <c r="V7" s="18"/>
      <c r="W7" s="18"/>
      <c r="X7" s="18"/>
      <c r="Y7" s="18"/>
      <c r="Z7" s="18"/>
      <c r="AA7" s="18"/>
      <c r="AB7" s="18"/>
      <c r="AC7" s="18"/>
    </row>
    <row r="8" spans="1:32" ht="30" customHeight="1" x14ac:dyDescent="0.25">
      <c r="E8" s="26"/>
      <c r="F8" s="146" t="s">
        <v>2</v>
      </c>
      <c r="G8" s="146"/>
      <c r="H8" s="146"/>
      <c r="I8" s="147"/>
      <c r="J8" s="148"/>
      <c r="K8" t="s">
        <v>4</v>
      </c>
      <c r="R8" s="18"/>
      <c r="S8" s="18"/>
      <c r="T8" s="18"/>
      <c r="U8" s="18"/>
      <c r="V8" s="18"/>
      <c r="W8" s="18"/>
      <c r="X8" s="18"/>
      <c r="Y8" s="18"/>
      <c r="Z8" s="18"/>
      <c r="AA8" s="18"/>
      <c r="AB8" s="18"/>
      <c r="AC8" s="18"/>
    </row>
    <row r="9" spans="1:32" ht="30" customHeight="1" x14ac:dyDescent="0.25">
      <c r="E9" s="26"/>
      <c r="F9" s="27"/>
      <c r="G9" s="27"/>
      <c r="H9" s="27"/>
      <c r="I9" s="28"/>
      <c r="J9" s="28"/>
      <c r="Z9" s="18"/>
      <c r="AA9" s="18"/>
      <c r="AB9" s="18"/>
      <c r="AC9" s="18"/>
    </row>
    <row r="10" spans="1:32" ht="15" customHeight="1" x14ac:dyDescent="0.25">
      <c r="E10" s="26"/>
      <c r="F10" s="158" t="s">
        <v>5</v>
      </c>
      <c r="G10" s="159"/>
      <c r="H10" s="160"/>
      <c r="I10" s="29" t="s">
        <v>6</v>
      </c>
      <c r="J10" s="29" t="s">
        <v>7</v>
      </c>
      <c r="K10" s="27"/>
      <c r="Z10" s="18"/>
      <c r="AA10" s="18"/>
      <c r="AB10" s="18"/>
      <c r="AC10" s="18"/>
    </row>
    <row r="11" spans="1:32" ht="38.85" customHeight="1" x14ac:dyDescent="0.25">
      <c r="B11" s="30" t="s">
        <v>8</v>
      </c>
      <c r="C11" s="164" t="s">
        <v>9</v>
      </c>
      <c r="D11" s="164"/>
      <c r="E11" s="31"/>
      <c r="F11" s="161"/>
      <c r="G11" s="162"/>
      <c r="H11" s="163"/>
      <c r="I11" s="14"/>
      <c r="J11" s="13"/>
      <c r="K11" s="139" t="s">
        <v>10</v>
      </c>
      <c r="L11" s="139"/>
      <c r="Z11" s="18"/>
      <c r="AA11" s="18"/>
      <c r="AB11" s="18"/>
      <c r="AC11" s="18"/>
    </row>
    <row r="12" spans="1:32" ht="27.75" customHeight="1" x14ac:dyDescent="0.25">
      <c r="B12" s="30" t="s">
        <v>11</v>
      </c>
      <c r="C12" s="165">
        <v>45748</v>
      </c>
      <c r="D12" s="165"/>
      <c r="E12" s="31"/>
      <c r="F12" s="158" t="s">
        <v>12</v>
      </c>
      <c r="G12" s="159"/>
      <c r="H12" s="160"/>
      <c r="I12" s="33" t="s">
        <v>13</v>
      </c>
      <c r="J12" s="33" t="s">
        <v>14</v>
      </c>
      <c r="K12" s="32"/>
      <c r="L12" s="32"/>
      <c r="Z12" s="18"/>
      <c r="AA12" s="18"/>
      <c r="AB12" s="18"/>
      <c r="AC12" s="18"/>
    </row>
    <row r="13" spans="1:32" ht="38.85" customHeight="1" x14ac:dyDescent="0.25">
      <c r="B13" s="34" t="s">
        <v>15</v>
      </c>
      <c r="C13" s="149" t="s">
        <v>16</v>
      </c>
      <c r="D13" s="149"/>
      <c r="E13" s="35"/>
      <c r="F13" s="166"/>
      <c r="G13" s="167"/>
      <c r="H13" s="168"/>
      <c r="I13" s="36" t="str">
        <f>IF(I11="","",IF(I11&lt;C94,C95,E95))</f>
        <v/>
      </c>
      <c r="J13" s="36" t="str">
        <f>IF(J11="","",IF(J11&lt;C94,C95,E95))</f>
        <v/>
      </c>
      <c r="K13" s="139" t="s">
        <v>17</v>
      </c>
      <c r="L13" s="139"/>
      <c r="M13" s="37"/>
      <c r="Z13" s="18"/>
      <c r="AA13" s="18"/>
      <c r="AB13" s="18"/>
      <c r="AC13" s="18"/>
    </row>
    <row r="14" spans="1:32" ht="38.25" customHeight="1" x14ac:dyDescent="0.25">
      <c r="B14" s="38" t="s">
        <v>18</v>
      </c>
      <c r="C14" s="149" t="s">
        <v>19</v>
      </c>
      <c r="D14" s="149"/>
      <c r="E14" s="35"/>
      <c r="F14" s="150" t="s">
        <v>20</v>
      </c>
      <c r="G14" s="151"/>
      <c r="H14" s="151"/>
      <c r="I14" s="152"/>
      <c r="J14" s="153"/>
      <c r="K14" s="154" t="s">
        <v>21</v>
      </c>
      <c r="L14" s="155"/>
      <c r="M14" s="37"/>
      <c r="Z14" s="18"/>
      <c r="AA14" s="18"/>
      <c r="AB14" s="18"/>
      <c r="AC14" s="18"/>
    </row>
    <row r="15" spans="1:32" ht="39" customHeight="1" x14ac:dyDescent="0.25">
      <c r="B15" s="34" t="s">
        <v>22</v>
      </c>
      <c r="C15" s="149" t="s">
        <v>23</v>
      </c>
      <c r="D15" s="149"/>
      <c r="E15" s="35"/>
      <c r="F15" s="121" t="s">
        <v>24</v>
      </c>
      <c r="G15" s="157"/>
      <c r="H15" s="157"/>
      <c r="I15" s="127"/>
      <c r="J15" s="128"/>
      <c r="K15" s="156"/>
      <c r="L15" s="155"/>
      <c r="M15" s="37"/>
      <c r="Y15" s="18"/>
      <c r="Z15" s="18"/>
      <c r="AA15" s="18"/>
      <c r="AB15" s="18"/>
      <c r="AC15" s="18"/>
      <c r="AD15" s="18"/>
      <c r="AE15" s="18"/>
      <c r="AF15" s="18"/>
    </row>
    <row r="16" spans="1:32" ht="38.85" customHeight="1" x14ac:dyDescent="0.25">
      <c r="E16" s="35"/>
      <c r="F16" s="121" t="s">
        <v>25</v>
      </c>
      <c r="G16" s="122"/>
      <c r="H16" s="122"/>
      <c r="I16" s="127"/>
      <c r="J16" s="128"/>
      <c r="K16" s="129" t="s">
        <v>26</v>
      </c>
      <c r="L16" s="130"/>
      <c r="M16" s="37"/>
      <c r="V16" s="18"/>
      <c r="W16" s="18"/>
      <c r="X16" s="18"/>
      <c r="Y16" s="18"/>
      <c r="Z16" s="18"/>
      <c r="AA16" s="18"/>
      <c r="AB16" s="18"/>
      <c r="AC16" s="18"/>
      <c r="AD16" s="18"/>
      <c r="AE16" s="18"/>
      <c r="AF16" s="18"/>
    </row>
    <row r="17" spans="1:32" ht="38.85" customHeight="1" x14ac:dyDescent="0.25">
      <c r="E17" s="35"/>
      <c r="F17" s="131" t="s">
        <v>27</v>
      </c>
      <c r="G17" s="132"/>
      <c r="H17" s="132"/>
      <c r="I17" s="133"/>
      <c r="J17" s="134"/>
      <c r="K17" s="129"/>
      <c r="L17" s="130"/>
      <c r="M17" s="37"/>
      <c r="V17" s="18"/>
      <c r="W17" s="18"/>
      <c r="X17" s="18"/>
      <c r="Y17" s="18"/>
      <c r="Z17" s="18"/>
      <c r="AA17" s="18"/>
      <c r="AB17" s="18"/>
      <c r="AC17" s="18"/>
      <c r="AD17" s="18"/>
      <c r="AE17" s="18"/>
      <c r="AF17" s="18"/>
    </row>
    <row r="18" spans="1:32" ht="40.5" customHeight="1" x14ac:dyDescent="0.25">
      <c r="B18" s="39"/>
      <c r="C18" s="40"/>
      <c r="D18" s="40"/>
      <c r="E18" s="24"/>
      <c r="F18" s="135" t="s">
        <v>28</v>
      </c>
      <c r="G18" s="136"/>
      <c r="H18" s="137"/>
      <c r="I18" s="41" t="str">
        <f t="shared" ref="I18" si="0">IF(ISNUMBER(J18),IF(J18&gt;=50,"はい","いいえ"),"")</f>
        <v/>
      </c>
      <c r="J18" s="42" t="str">
        <f>IF(AND(ISNUMBER(I17),ISNUMBER(I15)),I17-I15,"")</f>
        <v/>
      </c>
      <c r="K18" s="138" t="s">
        <v>29</v>
      </c>
      <c r="L18" s="139"/>
      <c r="M18" s="37"/>
      <c r="N18" s="43"/>
      <c r="V18" s="18"/>
      <c r="W18" s="18"/>
      <c r="X18" s="18"/>
      <c r="Y18" s="18"/>
      <c r="Z18" s="18"/>
      <c r="AA18" s="18"/>
      <c r="AB18" s="18"/>
      <c r="AC18" s="18"/>
      <c r="AD18" s="18"/>
      <c r="AE18" s="18"/>
      <c r="AF18" s="18"/>
    </row>
    <row r="19" spans="1:32" ht="40.5" customHeight="1" x14ac:dyDescent="0.25">
      <c r="B19" s="39"/>
      <c r="C19" s="40"/>
      <c r="D19" s="40"/>
      <c r="E19" s="24"/>
      <c r="F19" s="122" t="s">
        <v>30</v>
      </c>
      <c r="G19" s="122"/>
      <c r="H19" s="122"/>
      <c r="I19" s="41" t="str">
        <f>IF(ISNUMBER(J19),IF(J19&gt;=50,"はい","いいえ"),"")</f>
        <v/>
      </c>
      <c r="J19" s="44" t="str">
        <f>IF(AND(ISNUMBER(I16),ISNUMBER(I14)),I16-I14,"")</f>
        <v/>
      </c>
      <c r="K19" s="138"/>
      <c r="L19" s="139"/>
      <c r="M19" s="37"/>
      <c r="N19" s="43"/>
      <c r="V19" s="18"/>
      <c r="W19" s="18"/>
      <c r="X19" s="18"/>
      <c r="Y19" s="18"/>
      <c r="Z19" s="18"/>
      <c r="AA19" s="18"/>
      <c r="AB19" s="18"/>
      <c r="AC19" s="18"/>
      <c r="AD19" s="18"/>
      <c r="AE19" s="18"/>
      <c r="AF19" s="18"/>
    </row>
    <row r="20" spans="1:32" ht="30.75" customHeight="1" x14ac:dyDescent="0.25">
      <c r="B20" s="39"/>
      <c r="C20" s="40"/>
      <c r="D20" s="40"/>
      <c r="E20" s="24"/>
      <c r="F20" s="124" t="str">
        <f>IFERROR(IF(AND(I13&lt;&gt;"",I15&lt;&gt;""),IF(I15-I13&lt;0,C107,""),""),"")</f>
        <v/>
      </c>
      <c r="G20" s="124"/>
      <c r="H20" s="124"/>
      <c r="I20" s="124"/>
      <c r="J20" s="124"/>
      <c r="K20" s="124"/>
      <c r="L20" s="124"/>
      <c r="M20" s="37"/>
      <c r="N20" s="43" t="s">
        <v>31</v>
      </c>
      <c r="V20" s="18"/>
      <c r="W20" s="18"/>
      <c r="X20" s="18"/>
      <c r="Y20" s="18"/>
      <c r="Z20" s="18"/>
      <c r="AA20" s="18"/>
      <c r="AB20" s="18"/>
      <c r="AC20" s="18"/>
      <c r="AD20" s="18"/>
      <c r="AE20" s="18"/>
      <c r="AF20" s="18"/>
    </row>
    <row r="21" spans="1:32" ht="25.35" customHeight="1" x14ac:dyDescent="0.25">
      <c r="B21" s="39"/>
      <c r="C21" s="40"/>
      <c r="D21" s="40"/>
      <c r="E21" s="24"/>
      <c r="F21" s="124" t="str">
        <f>IFERROR(IF(AND(J13&lt;&gt;"",I17&lt;&gt;""),IF(I17-J13&lt;0,C108,""),""),"")</f>
        <v/>
      </c>
      <c r="G21" s="124"/>
      <c r="H21" s="124"/>
      <c r="I21" s="124"/>
      <c r="J21" s="124"/>
      <c r="K21" s="124"/>
      <c r="L21" s="124"/>
      <c r="N21" s="43" t="s">
        <v>32</v>
      </c>
      <c r="R21" s="18"/>
      <c r="S21" s="18"/>
      <c r="T21" s="18"/>
      <c r="U21" s="18"/>
      <c r="V21" s="18"/>
      <c r="W21" s="18"/>
      <c r="X21" s="18"/>
      <c r="Y21" s="18"/>
      <c r="Z21" s="18"/>
      <c r="AA21" s="18"/>
      <c r="AB21" s="18"/>
      <c r="AC21" s="18"/>
      <c r="AD21" s="18"/>
      <c r="AE21" s="18"/>
      <c r="AF21" s="18"/>
    </row>
    <row r="22" spans="1:32" ht="25.35" customHeight="1" x14ac:dyDescent="0.25">
      <c r="B22" s="39"/>
      <c r="C22" s="40"/>
      <c r="D22" s="40"/>
      <c r="E22" s="24"/>
      <c r="F22" s="125" t="str">
        <f>IFERROR(IF(AND(I13&lt;&gt;"",I14&lt;&gt;""),IF(I14-I13&lt;0,C109,""),""),"")</f>
        <v/>
      </c>
      <c r="G22" s="125"/>
      <c r="H22" s="125"/>
      <c r="I22" s="125"/>
      <c r="J22" s="125"/>
      <c r="K22" s="125"/>
      <c r="L22" s="125"/>
      <c r="N22" t="s">
        <v>33</v>
      </c>
      <c r="R22" s="18"/>
      <c r="S22" s="18"/>
      <c r="T22" s="18"/>
      <c r="U22" s="18"/>
      <c r="V22" s="18"/>
      <c r="W22" s="18"/>
      <c r="X22" s="18"/>
      <c r="Y22" s="18"/>
      <c r="Z22" s="18"/>
      <c r="AA22" s="18"/>
      <c r="AB22" s="18"/>
      <c r="AC22" s="18"/>
      <c r="AD22" s="18"/>
      <c r="AE22" s="18"/>
      <c r="AF22" s="18"/>
    </row>
    <row r="23" spans="1:32" ht="31.35" customHeight="1" x14ac:dyDescent="0.25">
      <c r="F23" s="125" t="str">
        <f>IFERROR(IF(AND(I16&lt;&gt;"",J13&lt;&gt;""),IF(I16-J13&lt;0,C110,""),""),"")</f>
        <v/>
      </c>
      <c r="G23" s="125"/>
      <c r="H23" s="125"/>
      <c r="I23" s="125"/>
      <c r="J23" s="125"/>
      <c r="K23" s="125"/>
      <c r="L23" s="125"/>
      <c r="N23" t="s">
        <v>34</v>
      </c>
      <c r="R23" s="18"/>
      <c r="S23" s="18"/>
      <c r="T23" s="18"/>
      <c r="U23" s="18"/>
      <c r="V23" s="18"/>
      <c r="W23" s="18"/>
      <c r="X23" s="18"/>
      <c r="Y23" s="18"/>
      <c r="Z23" s="18"/>
      <c r="AA23" s="18"/>
      <c r="AB23" s="18"/>
      <c r="AC23" s="18"/>
      <c r="AD23" s="18"/>
      <c r="AE23" s="18"/>
      <c r="AF23" s="18"/>
    </row>
    <row r="24" spans="1:32" ht="26.85" customHeight="1" x14ac:dyDescent="0.25">
      <c r="A24" s="45"/>
      <c r="B24" s="45"/>
      <c r="C24" s="46"/>
      <c r="D24" s="46"/>
      <c r="E24" s="46"/>
      <c r="F24" s="46"/>
      <c r="G24" s="46"/>
      <c r="H24" s="46"/>
      <c r="I24" s="46"/>
      <c r="J24" s="46"/>
      <c r="K24" s="38"/>
      <c r="L24" s="47" t="s">
        <v>35</v>
      </c>
      <c r="R24" s="18"/>
      <c r="S24" s="18"/>
      <c r="T24" s="18"/>
      <c r="U24" s="18"/>
      <c r="V24" s="18"/>
      <c r="W24" s="18"/>
      <c r="X24" s="18"/>
      <c r="Y24" s="18"/>
      <c r="Z24" s="18"/>
      <c r="AA24" s="18"/>
      <c r="AB24" s="18"/>
      <c r="AC24" s="18"/>
      <c r="AD24" s="18"/>
      <c r="AE24" s="18"/>
      <c r="AF24" s="18"/>
    </row>
    <row r="25" spans="1:32" ht="26.85" customHeight="1" x14ac:dyDescent="0.25">
      <c r="L25" s="48" t="s">
        <v>36</v>
      </c>
      <c r="R25" s="18"/>
      <c r="S25" s="18"/>
      <c r="T25" s="18"/>
      <c r="U25" s="18"/>
      <c r="V25" s="18"/>
      <c r="W25" s="18"/>
      <c r="X25" s="18"/>
      <c r="Y25" s="18"/>
      <c r="Z25" s="18"/>
      <c r="AA25" s="18"/>
      <c r="AB25" s="18"/>
      <c r="AC25" s="18"/>
      <c r="AD25" s="18"/>
      <c r="AE25" s="18"/>
      <c r="AF25" s="18"/>
    </row>
    <row r="26" spans="1:32" ht="26.85" customHeight="1" x14ac:dyDescent="0.25">
      <c r="R26" s="18"/>
      <c r="S26" s="18"/>
      <c r="T26" s="18"/>
      <c r="U26" s="18"/>
      <c r="V26" s="18"/>
      <c r="W26" s="18"/>
      <c r="X26" s="18"/>
      <c r="Y26" s="18"/>
      <c r="Z26" s="18"/>
      <c r="AA26" s="18"/>
      <c r="AB26" s="18"/>
      <c r="AC26" s="18"/>
      <c r="AD26" s="18"/>
      <c r="AE26" s="18"/>
      <c r="AF26" s="18"/>
    </row>
    <row r="27" spans="1:32" ht="32.1" customHeight="1" x14ac:dyDescent="0.25">
      <c r="B27" s="110" t="s">
        <v>37</v>
      </c>
      <c r="C27" s="110"/>
      <c r="D27" s="110"/>
      <c r="E27" s="110"/>
      <c r="H27" s="49"/>
      <c r="I27" s="49"/>
      <c r="J27" s="49"/>
      <c r="R27" s="18"/>
      <c r="S27" s="18"/>
      <c r="T27" s="18"/>
      <c r="U27" s="18"/>
      <c r="V27" s="18"/>
      <c r="W27" s="18"/>
      <c r="X27" s="18"/>
      <c r="Y27" s="18"/>
      <c r="Z27" s="18"/>
      <c r="AA27" s="18"/>
      <c r="AB27" s="18"/>
      <c r="AC27" s="18"/>
    </row>
    <row r="28" spans="1:32" ht="52.5" customHeight="1" x14ac:dyDescent="0.25">
      <c r="B28" s="126" t="s">
        <v>38</v>
      </c>
      <c r="C28" s="126"/>
      <c r="D28" s="126"/>
      <c r="E28" s="126"/>
      <c r="F28" s="126"/>
      <c r="G28" s="126"/>
      <c r="H28" s="126"/>
      <c r="I28" s="126"/>
      <c r="J28" s="126"/>
      <c r="K28" s="126"/>
      <c r="L28" s="126"/>
      <c r="R28" s="18"/>
      <c r="S28" s="18"/>
      <c r="T28" s="18"/>
      <c r="U28" s="18"/>
      <c r="V28" s="18"/>
      <c r="W28" s="18"/>
      <c r="X28" s="18"/>
      <c r="Y28" s="18"/>
      <c r="Z28" s="18"/>
      <c r="AA28" s="18"/>
      <c r="AB28" s="18"/>
      <c r="AC28" s="18"/>
    </row>
    <row r="29" spans="1:32" ht="10.5" customHeight="1" x14ac:dyDescent="0.25">
      <c r="B29" s="50"/>
      <c r="F29" s="49"/>
      <c r="R29" s="18"/>
      <c r="S29" s="18"/>
      <c r="T29" s="18"/>
      <c r="U29" s="18"/>
      <c r="V29" s="18"/>
      <c r="W29" s="18"/>
      <c r="X29" s="18"/>
      <c r="Y29" s="18"/>
      <c r="Z29" s="18"/>
      <c r="AA29" s="18"/>
      <c r="AB29" s="18"/>
      <c r="AC29" s="18"/>
    </row>
    <row r="30" spans="1:32" ht="19.350000000000001" customHeight="1" x14ac:dyDescent="0.25">
      <c r="B30" s="39" t="s">
        <v>39</v>
      </c>
      <c r="R30" s="18"/>
      <c r="S30" s="18"/>
      <c r="T30" s="18"/>
      <c r="U30" s="18"/>
      <c r="V30" s="18"/>
      <c r="W30" s="18"/>
      <c r="X30" s="18"/>
      <c r="Y30" s="18"/>
      <c r="Z30" s="18"/>
      <c r="AA30" s="18"/>
      <c r="AB30" s="18"/>
      <c r="AC30" s="18"/>
    </row>
    <row r="31" spans="1:32" ht="5.45" customHeight="1" x14ac:dyDescent="0.25">
      <c r="B31" s="51"/>
      <c r="R31" s="18"/>
      <c r="S31" s="18"/>
      <c r="T31" s="18"/>
      <c r="U31" s="18"/>
      <c r="V31" s="18"/>
      <c r="W31" s="18"/>
      <c r="X31" s="18"/>
      <c r="Y31" s="18"/>
      <c r="Z31" s="18"/>
      <c r="AA31" s="18"/>
      <c r="AB31" s="18"/>
      <c r="AC31" s="18"/>
    </row>
    <row r="32" spans="1:32" ht="19.350000000000001" customHeight="1" x14ac:dyDescent="0.25">
      <c r="B32" s="24" t="s">
        <v>40</v>
      </c>
      <c r="C32" s="24"/>
      <c r="R32" s="18"/>
      <c r="S32" s="18"/>
      <c r="T32" s="18"/>
      <c r="U32" s="18"/>
      <c r="V32" s="18"/>
      <c r="W32" s="18"/>
      <c r="X32" s="18"/>
      <c r="Y32" s="18"/>
      <c r="Z32" s="18"/>
      <c r="AA32" s="18"/>
      <c r="AB32" s="18"/>
      <c r="AC32" s="18"/>
    </row>
    <row r="33" spans="1:29" ht="35.85" customHeight="1" x14ac:dyDescent="0.25">
      <c r="B33" s="119" t="s">
        <v>41</v>
      </c>
      <c r="C33" s="120"/>
      <c r="D33" s="90" t="s">
        <v>42</v>
      </c>
      <c r="E33" s="91"/>
      <c r="I33" s="82" t="s">
        <v>43</v>
      </c>
      <c r="J33" s="123"/>
      <c r="R33" s="18"/>
      <c r="S33" s="18"/>
      <c r="T33" s="18"/>
      <c r="U33" s="18"/>
      <c r="V33" s="18"/>
      <c r="W33" s="18"/>
      <c r="X33" s="18"/>
      <c r="Y33" s="18"/>
      <c r="Z33" s="18"/>
      <c r="AA33" s="18"/>
      <c r="AB33" s="18"/>
      <c r="AC33" s="18"/>
    </row>
    <row r="34" spans="1:29" ht="35.1" customHeight="1" x14ac:dyDescent="0.25">
      <c r="B34" s="94"/>
      <c r="C34" s="95"/>
      <c r="D34" s="94"/>
      <c r="E34" s="95"/>
      <c r="H34" s="27" t="s">
        <v>44</v>
      </c>
      <c r="I34" s="88">
        <f>B34+ROUND(IFERROR(D34/I42,0),1)</f>
        <v>0</v>
      </c>
      <c r="J34" s="89"/>
      <c r="R34" s="18"/>
      <c r="S34" s="18"/>
      <c r="T34" s="18"/>
      <c r="U34" s="18"/>
      <c r="V34" s="18"/>
      <c r="W34" s="18"/>
      <c r="X34" s="18"/>
      <c r="Y34" s="18"/>
      <c r="Z34" s="18"/>
      <c r="AA34" s="18"/>
      <c r="AB34" s="18"/>
      <c r="AC34" s="18"/>
    </row>
    <row r="35" spans="1:29" ht="19.350000000000001" customHeight="1" x14ac:dyDescent="0.25">
      <c r="H35" s="39"/>
      <c r="I35" t="s">
        <v>45</v>
      </c>
      <c r="R35" s="18"/>
      <c r="S35" s="18"/>
      <c r="T35" s="18"/>
      <c r="U35" s="18"/>
      <c r="V35" s="18"/>
      <c r="W35" s="18"/>
      <c r="X35" s="18"/>
      <c r="Y35" s="18"/>
      <c r="Z35" s="18"/>
      <c r="AA35" s="18"/>
      <c r="AB35" s="18"/>
      <c r="AC35" s="18"/>
    </row>
    <row r="36" spans="1:29" ht="19.350000000000001" customHeight="1" x14ac:dyDescent="0.25">
      <c r="B36" s="24" t="s">
        <v>46</v>
      </c>
      <c r="H36" s="39"/>
      <c r="R36" s="18"/>
      <c r="S36" s="18"/>
      <c r="T36" s="18"/>
      <c r="U36" s="18"/>
      <c r="V36" s="18"/>
      <c r="W36" s="18"/>
      <c r="X36" s="18"/>
      <c r="Y36" s="18"/>
      <c r="Z36" s="18"/>
      <c r="AA36" s="18"/>
      <c r="AB36" s="18"/>
      <c r="AC36" s="18"/>
    </row>
    <row r="37" spans="1:29" ht="35.85" customHeight="1" x14ac:dyDescent="0.25">
      <c r="B37" s="90" t="s">
        <v>47</v>
      </c>
      <c r="C37" s="91"/>
      <c r="D37" s="90" t="s">
        <v>42</v>
      </c>
      <c r="E37" s="91"/>
      <c r="F37" s="80" t="s">
        <v>48</v>
      </c>
      <c r="G37" s="81"/>
      <c r="H37" s="39"/>
      <c r="I37" s="82" t="s">
        <v>49</v>
      </c>
      <c r="J37" s="123"/>
      <c r="R37" s="18"/>
      <c r="S37" s="18"/>
      <c r="T37" s="18"/>
      <c r="U37" s="18"/>
      <c r="V37" s="18"/>
      <c r="W37" s="18"/>
      <c r="X37" s="18"/>
      <c r="Y37" s="18"/>
      <c r="Z37" s="18"/>
      <c r="AA37" s="18"/>
      <c r="AB37" s="18"/>
      <c r="AC37" s="18"/>
    </row>
    <row r="38" spans="1:29" ht="35.1" customHeight="1" x14ac:dyDescent="0.25">
      <c r="B38" s="94"/>
      <c r="C38" s="95"/>
      <c r="D38" s="94"/>
      <c r="E38" s="95"/>
      <c r="F38" s="96"/>
      <c r="G38" s="97"/>
      <c r="H38" s="27" t="s">
        <v>44</v>
      </c>
      <c r="I38" s="88">
        <f>ROUND(IFERROR((B38)/F38,0)+IFERROR(D38/I42,0),1)</f>
        <v>0</v>
      </c>
      <c r="J38" s="89"/>
      <c r="R38" s="18"/>
      <c r="S38" s="18"/>
      <c r="T38" s="18"/>
      <c r="U38" s="18"/>
      <c r="V38" s="18"/>
      <c r="W38" s="18"/>
      <c r="X38" s="18"/>
      <c r="Y38" s="18"/>
      <c r="Z38" s="18"/>
      <c r="AA38" s="18"/>
      <c r="AB38" s="18"/>
      <c r="AC38" s="18"/>
    </row>
    <row r="39" spans="1:29" ht="19.350000000000001" customHeight="1" x14ac:dyDescent="0.25">
      <c r="H39" s="39"/>
      <c r="I39" t="s">
        <v>45</v>
      </c>
      <c r="R39" s="18"/>
      <c r="S39" s="18"/>
      <c r="T39" s="18"/>
      <c r="U39" s="18"/>
      <c r="V39" s="18"/>
      <c r="W39" s="18"/>
      <c r="X39" s="18"/>
      <c r="Y39" s="18"/>
      <c r="Z39" s="18"/>
      <c r="AA39" s="18"/>
      <c r="AB39" s="18"/>
      <c r="AC39" s="18"/>
    </row>
    <row r="40" spans="1:29" ht="19.350000000000001" customHeight="1" x14ac:dyDescent="0.25">
      <c r="B40" s="24" t="s">
        <v>50</v>
      </c>
      <c r="H40" s="39"/>
      <c r="R40" s="18"/>
      <c r="S40" s="18"/>
      <c r="T40" s="18"/>
      <c r="U40" s="18"/>
      <c r="V40" s="18"/>
      <c r="W40" s="18"/>
      <c r="X40" s="18"/>
      <c r="Y40" s="18"/>
      <c r="Z40" s="18"/>
      <c r="AA40" s="18"/>
      <c r="AB40" s="18"/>
      <c r="AC40" s="18"/>
    </row>
    <row r="41" spans="1:29" ht="35.85" customHeight="1" x14ac:dyDescent="0.25">
      <c r="B41" s="115" t="s">
        <v>51</v>
      </c>
      <c r="C41" s="116"/>
      <c r="D41" s="115" t="s">
        <v>52</v>
      </c>
      <c r="E41" s="116"/>
      <c r="F41" s="80" t="s">
        <v>53</v>
      </c>
      <c r="G41" s="81"/>
      <c r="H41" s="39"/>
      <c r="I41" s="82" t="s">
        <v>54</v>
      </c>
      <c r="J41" s="83"/>
      <c r="P41" s="18"/>
      <c r="Q41" s="18"/>
      <c r="R41" s="18"/>
      <c r="S41" s="18"/>
      <c r="T41" s="18"/>
      <c r="U41" s="18"/>
      <c r="V41" s="18"/>
      <c r="W41" s="18"/>
      <c r="X41" s="18"/>
      <c r="Y41" s="18"/>
      <c r="Z41" s="18"/>
      <c r="AA41" s="18"/>
    </row>
    <row r="42" spans="1:29" ht="35.1" customHeight="1" x14ac:dyDescent="0.25">
      <c r="B42" s="98"/>
      <c r="C42" s="114"/>
      <c r="D42" s="98"/>
      <c r="E42" s="114"/>
      <c r="F42" s="100">
        <v>12</v>
      </c>
      <c r="G42" s="101"/>
      <c r="H42" s="27" t="s">
        <v>44</v>
      </c>
      <c r="I42" s="84">
        <f>(B42-D42)*F38/F42</f>
        <v>0</v>
      </c>
      <c r="J42" s="85"/>
      <c r="P42" s="18"/>
      <c r="Q42" s="18"/>
      <c r="R42" s="18"/>
      <c r="S42" s="18"/>
      <c r="T42" s="18"/>
      <c r="U42" s="18"/>
      <c r="V42" s="18"/>
      <c r="W42" s="18"/>
      <c r="X42" s="18"/>
      <c r="Y42" s="18"/>
      <c r="Z42" s="18"/>
      <c r="AA42" s="18"/>
    </row>
    <row r="43" spans="1:29" ht="19.350000000000001" customHeight="1" x14ac:dyDescent="0.25">
      <c r="H43" s="39"/>
      <c r="R43" s="18"/>
      <c r="S43" s="18"/>
      <c r="T43" s="18"/>
      <c r="U43" s="18"/>
      <c r="V43" s="18"/>
      <c r="W43" s="18"/>
      <c r="X43" s="18"/>
      <c r="Y43" s="18"/>
      <c r="Z43" s="18"/>
      <c r="AA43" s="18"/>
      <c r="AB43" s="18"/>
      <c r="AC43" s="18"/>
    </row>
    <row r="44" spans="1:29" ht="19.350000000000001" customHeight="1" x14ac:dyDescent="0.25">
      <c r="B44" s="22" t="s">
        <v>55</v>
      </c>
      <c r="H44" s="39"/>
      <c r="R44" s="18"/>
      <c r="S44" s="18"/>
      <c r="T44" s="18"/>
      <c r="U44" s="18"/>
      <c r="V44" s="18"/>
      <c r="W44" s="18"/>
      <c r="X44" s="18"/>
      <c r="Y44" s="18"/>
      <c r="Z44" s="18"/>
      <c r="AA44" s="18"/>
      <c r="AB44" s="18"/>
      <c r="AC44" s="18"/>
    </row>
    <row r="45" spans="1:29" ht="18.600000000000001" customHeight="1" x14ac:dyDescent="0.25">
      <c r="A45" s="52"/>
      <c r="B45" s="24" t="s">
        <v>56</v>
      </c>
      <c r="C45" s="24"/>
      <c r="D45" s="24"/>
      <c r="E45" s="24"/>
      <c r="F45" s="24"/>
      <c r="G45" s="24"/>
      <c r="H45" s="39"/>
      <c r="I45" s="24"/>
      <c r="J45" s="24"/>
      <c r="K45" s="52"/>
      <c r="L45" s="52"/>
      <c r="M45" s="52"/>
      <c r="N45" s="52"/>
      <c r="O45" s="52"/>
      <c r="P45" s="52"/>
      <c r="Q45" s="52"/>
      <c r="R45" s="18"/>
      <c r="S45" s="18"/>
      <c r="T45" s="18"/>
      <c r="U45" s="18"/>
      <c r="V45" s="18"/>
      <c r="W45" s="18"/>
      <c r="X45" s="18"/>
      <c r="Y45" s="18"/>
      <c r="Z45" s="18"/>
      <c r="AA45" s="18"/>
      <c r="AB45" s="18"/>
      <c r="AC45" s="18"/>
    </row>
    <row r="46" spans="1:29" ht="35.85" customHeight="1" x14ac:dyDescent="0.25">
      <c r="A46" s="52"/>
      <c r="B46" s="90" t="s">
        <v>47</v>
      </c>
      <c r="C46" s="91"/>
      <c r="D46" s="90" t="s">
        <v>42</v>
      </c>
      <c r="E46" s="91"/>
      <c r="F46" s="80" t="s">
        <v>54</v>
      </c>
      <c r="G46" s="81"/>
      <c r="H46" s="39"/>
      <c r="I46" s="82" t="s">
        <v>57</v>
      </c>
      <c r="J46" s="83"/>
      <c r="K46" s="52"/>
      <c r="L46" s="52"/>
      <c r="M46" s="52"/>
      <c r="N46" s="52"/>
      <c r="O46" s="52"/>
      <c r="P46" s="52"/>
      <c r="Q46" s="52"/>
      <c r="R46" s="18"/>
      <c r="S46" s="18"/>
      <c r="T46" s="18"/>
      <c r="U46" s="18"/>
      <c r="V46" s="18"/>
      <c r="W46" s="18"/>
      <c r="X46" s="18"/>
      <c r="Y46" s="18"/>
      <c r="Z46" s="18"/>
      <c r="AA46" s="18"/>
      <c r="AB46" s="18"/>
      <c r="AC46" s="18"/>
    </row>
    <row r="47" spans="1:29" ht="35.1" customHeight="1" x14ac:dyDescent="0.25">
      <c r="A47" s="52"/>
      <c r="B47" s="117"/>
      <c r="C47" s="118"/>
      <c r="D47" s="117"/>
      <c r="E47" s="118"/>
      <c r="F47" s="96"/>
      <c r="G47" s="97"/>
      <c r="H47" s="27" t="s">
        <v>44</v>
      </c>
      <c r="I47" s="104">
        <f>ROUND(IFERROR((B47+D47)/I51,0),0)</f>
        <v>0</v>
      </c>
      <c r="J47" s="105"/>
      <c r="M47" s="52"/>
      <c r="N47" s="52"/>
      <c r="O47" s="52"/>
      <c r="P47" s="52"/>
      <c r="Q47" s="52"/>
      <c r="R47" s="18"/>
      <c r="S47" s="18"/>
      <c r="T47" s="18"/>
      <c r="U47" s="18"/>
      <c r="V47" s="18"/>
      <c r="W47" s="18"/>
      <c r="X47" s="18"/>
      <c r="Y47" s="18"/>
      <c r="Z47" s="18"/>
      <c r="AA47" s="18"/>
      <c r="AB47" s="18"/>
      <c r="AC47" s="18"/>
    </row>
    <row r="48" spans="1:29" ht="18.600000000000001" customHeight="1" x14ac:dyDescent="0.25">
      <c r="B48" s="53"/>
      <c r="C48" s="27"/>
      <c r="D48" s="53"/>
      <c r="E48" s="27"/>
      <c r="F48" s="53"/>
      <c r="G48" s="27"/>
      <c r="H48" s="54"/>
      <c r="I48" t="s">
        <v>45</v>
      </c>
      <c r="J48" s="27"/>
      <c r="K48" s="52"/>
      <c r="L48" s="52"/>
      <c r="R48" s="18"/>
      <c r="S48" s="18"/>
      <c r="T48" s="18"/>
      <c r="U48" s="18"/>
      <c r="V48" s="18"/>
      <c r="W48" s="18"/>
      <c r="X48" s="18"/>
      <c r="Y48" s="18"/>
      <c r="Z48" s="18"/>
      <c r="AA48" s="18"/>
      <c r="AB48" s="18"/>
      <c r="AC48" s="18"/>
    </row>
    <row r="49" spans="1:29" ht="19.350000000000001" customHeight="1" x14ac:dyDescent="0.25">
      <c r="B49" s="24" t="s">
        <v>58</v>
      </c>
      <c r="F49" s="55"/>
      <c r="H49" s="39"/>
      <c r="R49" s="18"/>
      <c r="S49" s="18"/>
      <c r="T49" s="18"/>
      <c r="U49" s="18"/>
      <c r="V49" s="18"/>
      <c r="W49" s="18"/>
      <c r="X49" s="18"/>
      <c r="Y49" s="18"/>
      <c r="Z49" s="18"/>
      <c r="AA49" s="18"/>
      <c r="AB49" s="18"/>
      <c r="AC49" s="18"/>
    </row>
    <row r="50" spans="1:29" ht="39.6" customHeight="1" x14ac:dyDescent="0.25">
      <c r="B50" s="115" t="s">
        <v>51</v>
      </c>
      <c r="C50" s="116"/>
      <c r="D50" s="115" t="s">
        <v>52</v>
      </c>
      <c r="E50" s="116"/>
      <c r="F50" s="80" t="s">
        <v>53</v>
      </c>
      <c r="G50" s="81"/>
      <c r="H50" s="39"/>
      <c r="I50" s="82" t="s">
        <v>54</v>
      </c>
      <c r="J50" s="83"/>
      <c r="P50" s="18"/>
      <c r="Q50" s="18"/>
      <c r="R50" s="18"/>
      <c r="S50" s="18"/>
      <c r="T50" s="18"/>
      <c r="U50" s="18"/>
      <c r="V50" s="18"/>
      <c r="W50" s="18"/>
      <c r="X50" s="18"/>
      <c r="Y50" s="18"/>
      <c r="Z50" s="18"/>
      <c r="AA50" s="18"/>
    </row>
    <row r="51" spans="1:29" ht="35.1" customHeight="1" x14ac:dyDescent="0.25">
      <c r="B51" s="98"/>
      <c r="C51" s="114"/>
      <c r="D51" s="98"/>
      <c r="E51" s="114"/>
      <c r="F51" s="100">
        <v>12</v>
      </c>
      <c r="G51" s="101"/>
      <c r="H51" s="27" t="s">
        <v>44</v>
      </c>
      <c r="I51" s="84">
        <f>(B51-D51)*F47/F51</f>
        <v>0</v>
      </c>
      <c r="J51" s="85"/>
      <c r="P51" s="18"/>
      <c r="Q51" s="18"/>
      <c r="R51" s="18"/>
      <c r="S51" s="18"/>
      <c r="T51" s="18"/>
      <c r="U51" s="18"/>
      <c r="V51" s="18"/>
      <c r="W51" s="18"/>
      <c r="X51" s="18"/>
      <c r="Y51" s="18"/>
      <c r="Z51" s="18"/>
      <c r="AA51" s="18"/>
    </row>
    <row r="52" spans="1:29" ht="19.350000000000001" customHeight="1" x14ac:dyDescent="0.25">
      <c r="I52" s="54"/>
      <c r="K52" s="24"/>
      <c r="L52" s="24"/>
      <c r="R52" s="18"/>
      <c r="S52" s="18"/>
      <c r="T52" s="18"/>
      <c r="U52" s="18"/>
      <c r="V52" s="18"/>
      <c r="W52" s="18"/>
      <c r="X52" s="18"/>
      <c r="Y52" s="18"/>
      <c r="Z52" s="18"/>
      <c r="AA52" s="18"/>
      <c r="AB52" s="18"/>
      <c r="AC52" s="18"/>
    </row>
    <row r="53" spans="1:29" ht="19.350000000000001" customHeight="1" x14ac:dyDescent="0.25">
      <c r="A53" s="24"/>
      <c r="B53" s="24" t="s">
        <v>59</v>
      </c>
      <c r="C53" s="24"/>
      <c r="D53" s="24"/>
      <c r="E53" s="24"/>
      <c r="F53" s="24"/>
      <c r="G53" s="24"/>
      <c r="H53" s="24"/>
      <c r="I53" s="24"/>
      <c r="J53" s="24"/>
      <c r="K53" s="24"/>
      <c r="L53" s="24"/>
      <c r="M53" s="24"/>
      <c r="N53" s="24"/>
      <c r="O53" s="24"/>
      <c r="P53" s="24"/>
      <c r="Q53" s="24"/>
      <c r="R53" s="18"/>
      <c r="S53" s="18"/>
      <c r="T53" s="18"/>
      <c r="U53" s="18"/>
      <c r="V53" s="18"/>
      <c r="W53" s="18"/>
      <c r="X53" s="18"/>
      <c r="Y53" s="18"/>
      <c r="Z53" s="18"/>
      <c r="AA53" s="18"/>
      <c r="AB53" s="18"/>
      <c r="AC53" s="18"/>
    </row>
    <row r="54" spans="1:29" ht="35.85" customHeight="1" x14ac:dyDescent="0.25">
      <c r="A54" s="24"/>
      <c r="B54" s="90" t="s">
        <v>60</v>
      </c>
      <c r="C54" s="91"/>
      <c r="D54" s="92" t="s">
        <v>61</v>
      </c>
      <c r="E54" s="113"/>
      <c r="F54" s="56"/>
      <c r="G54" s="57"/>
      <c r="H54" s="82" t="s">
        <v>62</v>
      </c>
      <c r="I54" s="83"/>
      <c r="J54" s="24"/>
      <c r="M54" s="24"/>
      <c r="N54" s="24"/>
      <c r="O54" s="24"/>
      <c r="P54" s="24"/>
      <c r="Q54" s="24"/>
      <c r="R54" s="18"/>
      <c r="S54" s="18"/>
      <c r="T54" s="18"/>
      <c r="U54" s="18"/>
      <c r="V54" s="18"/>
      <c r="W54" s="18"/>
      <c r="X54" s="18"/>
      <c r="Y54" s="18"/>
      <c r="Z54" s="18"/>
      <c r="AA54" s="18"/>
      <c r="AB54" s="18"/>
      <c r="AC54" s="18"/>
    </row>
    <row r="55" spans="1:29" ht="35.1" customHeight="1" x14ac:dyDescent="0.25">
      <c r="B55" s="106"/>
      <c r="C55" s="107"/>
      <c r="D55" s="108"/>
      <c r="E55" s="109"/>
      <c r="F55" s="86" t="s">
        <v>63</v>
      </c>
      <c r="G55" s="87"/>
      <c r="H55" s="88" t="str">
        <f>IFERROR(ROUND(B55/D55,1),"")</f>
        <v/>
      </c>
      <c r="I55" s="89"/>
      <c r="R55" s="18"/>
      <c r="S55" s="18"/>
      <c r="T55" s="18"/>
      <c r="U55" s="18"/>
      <c r="V55" s="18"/>
      <c r="W55" s="18"/>
      <c r="X55" s="18"/>
      <c r="Y55" s="18"/>
      <c r="Z55" s="18"/>
      <c r="AA55" s="18"/>
      <c r="AB55" s="18"/>
      <c r="AC55" s="18"/>
    </row>
    <row r="56" spans="1:29" ht="19.350000000000001" customHeight="1" x14ac:dyDescent="0.25">
      <c r="D56" t="s">
        <v>64</v>
      </c>
      <c r="H56" t="s">
        <v>45</v>
      </c>
      <c r="R56" s="18"/>
      <c r="S56" s="18"/>
      <c r="T56" s="18"/>
      <c r="U56" s="18"/>
      <c r="V56" s="18"/>
      <c r="W56" s="18"/>
      <c r="X56" s="18"/>
      <c r="Y56" s="18"/>
      <c r="Z56" s="18"/>
      <c r="AA56" s="18"/>
      <c r="AB56" s="18"/>
      <c r="AC56" s="18"/>
    </row>
    <row r="57" spans="1:29" ht="19.350000000000001" customHeight="1" x14ac:dyDescent="0.25">
      <c r="R57" s="18"/>
      <c r="S57" s="18"/>
      <c r="T57" s="18"/>
      <c r="U57" s="18"/>
      <c r="V57" s="18"/>
      <c r="W57" s="18"/>
      <c r="X57" s="18"/>
      <c r="Y57" s="18"/>
      <c r="Z57" s="18"/>
      <c r="AA57" s="18"/>
      <c r="AB57" s="18"/>
      <c r="AC57" s="18"/>
    </row>
    <row r="58" spans="1:29" ht="19.350000000000001" customHeight="1" x14ac:dyDescent="0.25">
      <c r="K58" s="58"/>
      <c r="L58" s="59" t="s">
        <v>65</v>
      </c>
      <c r="R58" s="18"/>
      <c r="S58" s="18"/>
      <c r="T58" s="18"/>
      <c r="U58" s="18"/>
      <c r="V58" s="18"/>
      <c r="W58" s="18"/>
      <c r="X58" s="18"/>
      <c r="Y58" s="18"/>
      <c r="Z58" s="18"/>
      <c r="AA58" s="18"/>
      <c r="AB58" s="18"/>
      <c r="AC58" s="18"/>
    </row>
    <row r="59" spans="1:29" ht="18.75" customHeight="1" x14ac:dyDescent="0.25">
      <c r="K59" s="60"/>
      <c r="L59" s="61" t="s">
        <v>66</v>
      </c>
      <c r="R59" s="18"/>
      <c r="S59" s="18"/>
      <c r="T59" s="18"/>
      <c r="U59" s="18"/>
      <c r="V59" s="18"/>
      <c r="W59" s="18"/>
      <c r="X59" s="18"/>
      <c r="Y59" s="18"/>
      <c r="Z59" s="18"/>
      <c r="AA59" s="18"/>
      <c r="AB59" s="18"/>
      <c r="AC59" s="18"/>
    </row>
    <row r="60" spans="1:29" ht="31.35" customHeight="1" x14ac:dyDescent="0.25">
      <c r="A60" s="22"/>
      <c r="B60" s="22"/>
      <c r="G60" s="62"/>
      <c r="H60" s="62"/>
      <c r="I60" s="62"/>
      <c r="J60" s="62"/>
      <c r="L60" s="63"/>
      <c r="R60" s="18"/>
      <c r="S60" s="18"/>
      <c r="T60" s="18"/>
      <c r="U60" s="18"/>
      <c r="V60" s="18"/>
      <c r="W60" s="18"/>
      <c r="X60" s="18"/>
      <c r="Y60" s="18"/>
      <c r="Z60" s="18"/>
      <c r="AA60" s="18"/>
      <c r="AB60" s="18"/>
      <c r="AC60" s="18"/>
    </row>
    <row r="61" spans="1:29" ht="19.350000000000001" customHeight="1" x14ac:dyDescent="0.25">
      <c r="B61" s="62"/>
      <c r="C61" s="62"/>
      <c r="D61" s="62"/>
      <c r="E61" s="62"/>
      <c r="L61" s="63"/>
      <c r="R61" s="18"/>
      <c r="S61" s="18"/>
      <c r="T61" s="18"/>
      <c r="U61" s="18"/>
      <c r="V61" s="18"/>
      <c r="W61" s="18"/>
      <c r="X61" s="18"/>
      <c r="Y61" s="18"/>
      <c r="Z61" s="18"/>
      <c r="AA61" s="18"/>
      <c r="AB61" s="18"/>
      <c r="AC61" s="18"/>
    </row>
    <row r="62" spans="1:29" ht="32.1" customHeight="1" x14ac:dyDescent="0.25">
      <c r="B62" s="110" t="s">
        <v>67</v>
      </c>
      <c r="C62" s="110"/>
      <c r="D62" s="110"/>
      <c r="E62" s="110"/>
      <c r="F62" s="62"/>
      <c r="R62" s="18"/>
      <c r="S62" s="18"/>
      <c r="T62" s="18"/>
      <c r="U62" s="18"/>
      <c r="V62" s="18"/>
      <c r="W62" s="18"/>
      <c r="X62" s="18"/>
      <c r="Y62" s="18"/>
      <c r="Z62" s="18"/>
      <c r="AA62" s="18"/>
      <c r="AB62" s="18"/>
      <c r="AC62" s="18"/>
    </row>
    <row r="63" spans="1:29" ht="21.6" customHeight="1" x14ac:dyDescent="0.25">
      <c r="B63" s="39" t="s">
        <v>39</v>
      </c>
      <c r="C63" s="64"/>
      <c r="D63" s="64"/>
      <c r="E63" s="64"/>
      <c r="R63" s="18"/>
      <c r="S63" s="18"/>
      <c r="T63" s="18"/>
      <c r="U63" s="18"/>
      <c r="V63" s="18"/>
      <c r="W63" s="18"/>
      <c r="X63" s="18"/>
      <c r="Y63" s="18"/>
      <c r="Z63" s="18"/>
      <c r="AA63" s="18"/>
      <c r="AB63" s="18"/>
      <c r="AC63" s="18"/>
    </row>
    <row r="64" spans="1:29" x14ac:dyDescent="0.25">
      <c r="R64" s="18"/>
      <c r="S64" s="18"/>
      <c r="T64" s="18"/>
      <c r="U64" s="18"/>
      <c r="V64" s="18"/>
      <c r="W64" s="18"/>
      <c r="X64" s="18"/>
      <c r="Y64" s="18"/>
      <c r="Z64" s="18"/>
      <c r="AA64" s="18"/>
      <c r="AB64" s="18"/>
      <c r="AC64" s="18"/>
    </row>
    <row r="65" spans="1:29" ht="19.350000000000001" customHeight="1" x14ac:dyDescent="0.25">
      <c r="B65" s="24" t="s">
        <v>40</v>
      </c>
      <c r="C65" s="24"/>
      <c r="R65" s="18"/>
      <c r="S65" s="18"/>
      <c r="T65" s="18"/>
      <c r="U65" s="18"/>
      <c r="V65" s="18"/>
      <c r="W65" s="18"/>
      <c r="X65" s="18"/>
      <c r="Y65" s="18"/>
      <c r="Z65" s="18"/>
      <c r="AA65" s="18"/>
      <c r="AB65" s="18"/>
      <c r="AC65" s="18"/>
    </row>
    <row r="66" spans="1:29" ht="35.85" customHeight="1" thickBot="1" x14ac:dyDescent="0.3">
      <c r="B66" s="111" t="s">
        <v>41</v>
      </c>
      <c r="C66" s="112"/>
      <c r="D66" s="90" t="s">
        <v>42</v>
      </c>
      <c r="E66" s="91"/>
      <c r="I66" s="82" t="s">
        <v>43</v>
      </c>
      <c r="J66" s="83"/>
      <c r="R66" s="18"/>
      <c r="S66" s="18"/>
      <c r="T66" s="18"/>
      <c r="U66" s="18"/>
      <c r="V66" s="18"/>
      <c r="W66" s="18"/>
      <c r="X66" s="18"/>
      <c r="Y66" s="18"/>
      <c r="Z66" s="18"/>
      <c r="AA66" s="18"/>
      <c r="AB66" s="18"/>
      <c r="AC66" s="18"/>
    </row>
    <row r="67" spans="1:29" ht="35.1" customHeight="1" thickTop="1" x14ac:dyDescent="0.25">
      <c r="B67" s="94"/>
      <c r="C67" s="95"/>
      <c r="D67" s="94"/>
      <c r="E67" s="95"/>
      <c r="H67" s="27" t="s">
        <v>44</v>
      </c>
      <c r="I67" s="88">
        <f>B67+ROUND(IFERROR(D67/I75,0),1)</f>
        <v>0</v>
      </c>
      <c r="J67" s="89"/>
      <c r="R67" s="18"/>
      <c r="S67" s="18"/>
      <c r="T67" s="18"/>
      <c r="U67" s="18"/>
      <c r="V67" s="18"/>
      <c r="W67" s="18"/>
      <c r="X67" s="18"/>
      <c r="Y67" s="18"/>
      <c r="Z67" s="18"/>
      <c r="AA67" s="18"/>
      <c r="AB67" s="18"/>
      <c r="AC67" s="18"/>
    </row>
    <row r="68" spans="1:29" ht="19.350000000000001" customHeight="1" x14ac:dyDescent="0.25">
      <c r="H68" s="39"/>
      <c r="I68" t="s">
        <v>45</v>
      </c>
      <c r="R68" s="18"/>
      <c r="S68" s="18"/>
      <c r="T68" s="18"/>
      <c r="U68" s="18"/>
      <c r="V68" s="18"/>
      <c r="W68" s="18"/>
      <c r="X68" s="18"/>
      <c r="Y68" s="18"/>
      <c r="Z68" s="18"/>
      <c r="AA68" s="18"/>
      <c r="AB68" s="18"/>
      <c r="AC68" s="18"/>
    </row>
    <row r="69" spans="1:29" ht="19.350000000000001" customHeight="1" x14ac:dyDescent="0.25">
      <c r="B69" s="24" t="s">
        <v>46</v>
      </c>
      <c r="H69" s="39"/>
      <c r="R69" s="18"/>
      <c r="S69" s="18"/>
      <c r="T69" s="18"/>
      <c r="U69" s="18"/>
      <c r="V69" s="18"/>
      <c r="W69" s="18"/>
      <c r="X69" s="18"/>
      <c r="Y69" s="18"/>
      <c r="Z69" s="18"/>
      <c r="AA69" s="18"/>
      <c r="AB69" s="18"/>
      <c r="AC69" s="18"/>
    </row>
    <row r="70" spans="1:29" ht="35.85" customHeight="1" thickBot="1" x14ac:dyDescent="0.3">
      <c r="B70" s="90" t="s">
        <v>47</v>
      </c>
      <c r="C70" s="91"/>
      <c r="D70" s="90" t="s">
        <v>42</v>
      </c>
      <c r="E70" s="91"/>
      <c r="F70" s="80" t="s">
        <v>48</v>
      </c>
      <c r="G70" s="81"/>
      <c r="H70" s="39"/>
      <c r="I70" s="82" t="s">
        <v>49</v>
      </c>
      <c r="J70" s="83"/>
      <c r="R70" s="18"/>
      <c r="S70" s="18"/>
      <c r="T70" s="18"/>
      <c r="U70" s="18"/>
      <c r="V70" s="18"/>
      <c r="W70" s="18"/>
      <c r="X70" s="18"/>
      <c r="Y70" s="18"/>
      <c r="Z70" s="18"/>
      <c r="AA70" s="18"/>
      <c r="AB70" s="18"/>
      <c r="AC70" s="18"/>
    </row>
    <row r="71" spans="1:29" ht="35.1" customHeight="1" thickTop="1" x14ac:dyDescent="0.25">
      <c r="B71" s="94"/>
      <c r="C71" s="95"/>
      <c r="D71" s="94"/>
      <c r="E71" s="95"/>
      <c r="F71" s="96"/>
      <c r="G71" s="97"/>
      <c r="H71" s="27" t="s">
        <v>44</v>
      </c>
      <c r="I71" s="88">
        <f>ROUND(IFERROR((B71)/F71,0)+IFERROR(D71/I75,0),1)</f>
        <v>0</v>
      </c>
      <c r="J71" s="89"/>
      <c r="R71" s="18"/>
      <c r="S71" s="18"/>
      <c r="T71" s="18"/>
      <c r="U71" s="18"/>
      <c r="V71" s="18"/>
      <c r="W71" s="18"/>
      <c r="X71" s="18"/>
      <c r="Y71" s="18"/>
      <c r="Z71" s="18"/>
      <c r="AA71" s="18"/>
      <c r="AB71" s="18"/>
      <c r="AC71" s="18"/>
    </row>
    <row r="72" spans="1:29" ht="19.350000000000001" customHeight="1" x14ac:dyDescent="0.25">
      <c r="H72" s="39"/>
      <c r="I72" t="s">
        <v>45</v>
      </c>
      <c r="R72" s="18"/>
      <c r="S72" s="18"/>
      <c r="T72" s="18"/>
      <c r="U72" s="18"/>
      <c r="V72" s="18"/>
      <c r="W72" s="18"/>
      <c r="X72" s="18"/>
      <c r="Y72" s="18"/>
      <c r="Z72" s="18"/>
      <c r="AA72" s="18"/>
      <c r="AB72" s="18"/>
      <c r="AC72" s="18"/>
    </row>
    <row r="73" spans="1:29" ht="19.350000000000001" customHeight="1" x14ac:dyDescent="0.25">
      <c r="B73" s="24" t="s">
        <v>50</v>
      </c>
      <c r="H73" s="39"/>
      <c r="R73" s="18"/>
      <c r="S73" s="18"/>
      <c r="T73" s="18"/>
      <c r="U73" s="18"/>
      <c r="V73" s="18"/>
      <c r="W73" s="18"/>
      <c r="X73" s="18"/>
      <c r="Y73" s="18"/>
      <c r="Z73" s="18"/>
      <c r="AA73" s="18"/>
      <c r="AB73" s="18"/>
      <c r="AC73" s="18"/>
    </row>
    <row r="74" spans="1:29" ht="35.85" customHeight="1" thickBot="1" x14ac:dyDescent="0.3">
      <c r="B74" s="90" t="s">
        <v>51</v>
      </c>
      <c r="C74" s="91"/>
      <c r="D74" s="90" t="s">
        <v>52</v>
      </c>
      <c r="E74" s="91"/>
      <c r="F74" s="80" t="s">
        <v>53</v>
      </c>
      <c r="G74" s="81"/>
      <c r="H74" s="39"/>
      <c r="I74" s="82" t="s">
        <v>54</v>
      </c>
      <c r="J74" s="83"/>
      <c r="P74" s="18"/>
      <c r="Q74" s="18"/>
      <c r="R74" s="18"/>
      <c r="S74" s="18"/>
      <c r="T74" s="18"/>
      <c r="U74" s="18"/>
      <c r="V74" s="18"/>
      <c r="W74" s="18"/>
      <c r="X74" s="18"/>
      <c r="Y74" s="18"/>
      <c r="Z74" s="18"/>
      <c r="AA74" s="18"/>
    </row>
    <row r="75" spans="1:29" ht="35.1" customHeight="1" thickTop="1" x14ac:dyDescent="0.25">
      <c r="B75" s="98"/>
      <c r="C75" s="99"/>
      <c r="D75" s="98"/>
      <c r="E75" s="99"/>
      <c r="F75" s="100">
        <v>12</v>
      </c>
      <c r="G75" s="101"/>
      <c r="H75" s="27" t="s">
        <v>44</v>
      </c>
      <c r="I75" s="84">
        <f>(B75-D75)*F71/F75</f>
        <v>0</v>
      </c>
      <c r="J75" s="85"/>
      <c r="P75" s="18"/>
      <c r="Q75" s="18"/>
      <c r="R75" s="18"/>
      <c r="S75" s="18"/>
      <c r="T75" s="18"/>
      <c r="U75" s="18"/>
      <c r="V75" s="18"/>
      <c r="W75" s="18"/>
      <c r="X75" s="18"/>
      <c r="Y75" s="18"/>
      <c r="Z75" s="18"/>
      <c r="AA75" s="18"/>
    </row>
    <row r="76" spans="1:29" ht="19.350000000000001" customHeight="1" x14ac:dyDescent="0.25">
      <c r="H76" s="39"/>
      <c r="R76" s="18"/>
      <c r="S76" s="18"/>
      <c r="T76" s="18"/>
      <c r="U76" s="18"/>
      <c r="V76" s="18"/>
      <c r="W76" s="18"/>
      <c r="X76" s="18"/>
      <c r="Y76" s="18"/>
      <c r="Z76" s="18"/>
      <c r="AA76" s="18"/>
      <c r="AB76" s="18"/>
      <c r="AC76" s="18"/>
    </row>
    <row r="77" spans="1:29" ht="19.350000000000001" customHeight="1" x14ac:dyDescent="0.25">
      <c r="B77" s="22" t="s">
        <v>55</v>
      </c>
      <c r="H77" s="39"/>
      <c r="R77" s="18"/>
      <c r="S77" s="18"/>
      <c r="T77" s="18"/>
      <c r="U77" s="18"/>
      <c r="V77" s="18"/>
      <c r="W77" s="18"/>
      <c r="X77" s="18"/>
      <c r="Y77" s="18"/>
      <c r="Z77" s="18"/>
      <c r="AA77" s="18"/>
      <c r="AB77" s="18"/>
      <c r="AC77" s="18"/>
    </row>
    <row r="78" spans="1:29" ht="18.600000000000001" customHeight="1" x14ac:dyDescent="0.25">
      <c r="A78" s="52"/>
      <c r="B78" s="24" t="s">
        <v>56</v>
      </c>
      <c r="C78" s="24"/>
      <c r="D78" s="24"/>
      <c r="E78" s="24"/>
      <c r="F78" s="24"/>
      <c r="G78" s="24"/>
      <c r="H78" s="39"/>
      <c r="I78" s="24"/>
      <c r="J78" s="24"/>
      <c r="K78" s="52"/>
      <c r="L78" s="52"/>
      <c r="M78" s="52"/>
      <c r="N78" s="52"/>
      <c r="O78" s="52"/>
      <c r="P78" s="52"/>
      <c r="Q78" s="52"/>
      <c r="R78" s="18"/>
      <c r="S78" s="18"/>
      <c r="T78" s="18"/>
      <c r="U78" s="18"/>
      <c r="V78" s="18"/>
      <c r="W78" s="18"/>
      <c r="X78" s="18"/>
      <c r="Y78" s="18"/>
      <c r="Z78" s="18"/>
      <c r="AA78" s="18"/>
      <c r="AB78" s="18"/>
      <c r="AC78" s="18"/>
    </row>
    <row r="79" spans="1:29" ht="35.85" customHeight="1" thickBot="1" x14ac:dyDescent="0.3">
      <c r="A79" s="52"/>
      <c r="B79" s="90" t="s">
        <v>47</v>
      </c>
      <c r="C79" s="91"/>
      <c r="D79" s="90" t="s">
        <v>42</v>
      </c>
      <c r="E79" s="91"/>
      <c r="F79" s="80" t="s">
        <v>54</v>
      </c>
      <c r="G79" s="81"/>
      <c r="H79" s="39"/>
      <c r="I79" s="82" t="s">
        <v>57</v>
      </c>
      <c r="J79" s="83"/>
      <c r="K79" s="52"/>
      <c r="L79" s="52"/>
      <c r="M79" s="52"/>
      <c r="N79" s="52"/>
      <c r="O79" s="52"/>
      <c r="P79" s="52"/>
      <c r="Q79" s="52"/>
      <c r="R79" s="18"/>
      <c r="S79" s="18"/>
      <c r="T79" s="18"/>
      <c r="U79" s="18"/>
      <c r="V79" s="18"/>
      <c r="W79" s="18"/>
      <c r="X79" s="18"/>
      <c r="Y79" s="18"/>
      <c r="Z79" s="18"/>
      <c r="AA79" s="18"/>
      <c r="AB79" s="18"/>
      <c r="AC79" s="18"/>
    </row>
    <row r="80" spans="1:29" ht="35.1" customHeight="1" thickTop="1" x14ac:dyDescent="0.25">
      <c r="A80" s="52"/>
      <c r="B80" s="102"/>
      <c r="C80" s="103"/>
      <c r="D80" s="102"/>
      <c r="E80" s="103"/>
      <c r="F80" s="96"/>
      <c r="G80" s="97"/>
      <c r="H80" s="27" t="s">
        <v>44</v>
      </c>
      <c r="I80" s="104">
        <f>ROUND(IFERROR((B80+D80)/I84,0),0)</f>
        <v>0</v>
      </c>
      <c r="J80" s="105"/>
      <c r="M80" s="52"/>
      <c r="N80" s="52"/>
      <c r="O80" s="52"/>
      <c r="P80" s="52"/>
      <c r="Q80" s="52"/>
      <c r="R80" s="18"/>
      <c r="S80" s="18"/>
      <c r="T80" s="18"/>
      <c r="U80" s="18"/>
      <c r="V80" s="18"/>
      <c r="W80" s="18"/>
      <c r="X80" s="18"/>
      <c r="Y80" s="18"/>
      <c r="Z80" s="18"/>
      <c r="AA80" s="18"/>
      <c r="AB80" s="18"/>
      <c r="AC80" s="18"/>
    </row>
    <row r="81" spans="1:29" ht="18.600000000000001" customHeight="1" x14ac:dyDescent="0.25">
      <c r="B81" s="53"/>
      <c r="C81" s="27"/>
      <c r="D81" s="53"/>
      <c r="E81" s="27"/>
      <c r="F81" s="53"/>
      <c r="G81" s="27"/>
      <c r="H81" s="54"/>
      <c r="I81" t="s">
        <v>45</v>
      </c>
      <c r="J81" s="27"/>
      <c r="K81" s="52"/>
      <c r="L81" s="52"/>
      <c r="R81" s="18"/>
      <c r="S81" s="18"/>
      <c r="T81" s="18"/>
      <c r="U81" s="18"/>
      <c r="V81" s="18"/>
      <c r="W81" s="18"/>
      <c r="X81" s="18"/>
      <c r="Y81" s="18"/>
      <c r="Z81" s="18"/>
      <c r="AA81" s="18"/>
      <c r="AB81" s="18"/>
      <c r="AC81" s="18"/>
    </row>
    <row r="82" spans="1:29" ht="19.350000000000001" customHeight="1" x14ac:dyDescent="0.25">
      <c r="B82" s="24" t="s">
        <v>58</v>
      </c>
      <c r="F82" s="55"/>
      <c r="H82" s="39"/>
      <c r="R82" s="18"/>
      <c r="S82" s="18"/>
      <c r="T82" s="18"/>
      <c r="U82" s="18"/>
      <c r="V82" s="18"/>
      <c r="W82" s="18"/>
      <c r="X82" s="18"/>
      <c r="Y82" s="18"/>
      <c r="Z82" s="18"/>
      <c r="AA82" s="18"/>
      <c r="AB82" s="18"/>
      <c r="AC82" s="18"/>
    </row>
    <row r="83" spans="1:29" ht="39.6" customHeight="1" thickBot="1" x14ac:dyDescent="0.3">
      <c r="B83" s="90" t="s">
        <v>51</v>
      </c>
      <c r="C83" s="91"/>
      <c r="D83" s="90" t="s">
        <v>52</v>
      </c>
      <c r="E83" s="91"/>
      <c r="F83" s="80" t="s">
        <v>53</v>
      </c>
      <c r="G83" s="81"/>
      <c r="H83" s="39"/>
      <c r="I83" s="82" t="s">
        <v>54</v>
      </c>
      <c r="J83" s="83"/>
      <c r="P83" s="18"/>
      <c r="Q83" s="18"/>
      <c r="R83" s="18"/>
      <c r="S83" s="18"/>
      <c r="T83" s="18"/>
      <c r="U83" s="18"/>
      <c r="V83" s="18"/>
      <c r="W83" s="18"/>
      <c r="X83" s="18"/>
      <c r="Y83" s="18"/>
      <c r="Z83" s="18"/>
      <c r="AA83" s="18"/>
    </row>
    <row r="84" spans="1:29" ht="35.1" customHeight="1" thickTop="1" x14ac:dyDescent="0.25">
      <c r="B84" s="98"/>
      <c r="C84" s="99"/>
      <c r="D84" s="98"/>
      <c r="E84" s="99"/>
      <c r="F84" s="100">
        <v>12</v>
      </c>
      <c r="G84" s="101"/>
      <c r="H84" s="27" t="s">
        <v>44</v>
      </c>
      <c r="I84" s="84">
        <f>(B84-D84)*F80/F84</f>
        <v>0</v>
      </c>
      <c r="J84" s="85"/>
      <c r="P84" s="18"/>
      <c r="Q84" s="18"/>
      <c r="R84" s="18"/>
      <c r="S84" s="18"/>
      <c r="T84" s="18"/>
      <c r="U84" s="18"/>
      <c r="V84" s="18"/>
      <c r="W84" s="18"/>
      <c r="X84" s="18"/>
      <c r="Y84" s="18"/>
      <c r="Z84" s="18"/>
      <c r="AA84" s="18"/>
    </row>
    <row r="85" spans="1:29" ht="19.350000000000001" customHeight="1" x14ac:dyDescent="0.25">
      <c r="I85" s="54"/>
      <c r="K85" s="24"/>
      <c r="L85" s="24"/>
      <c r="R85" s="18"/>
      <c r="S85" s="18"/>
      <c r="T85" s="18"/>
      <c r="U85" s="18"/>
      <c r="V85" s="18"/>
      <c r="W85" s="18"/>
      <c r="X85" s="18"/>
      <c r="Y85" s="18"/>
      <c r="Z85" s="18"/>
      <c r="AA85" s="18"/>
      <c r="AB85" s="18"/>
      <c r="AC85" s="18"/>
    </row>
    <row r="86" spans="1:29" ht="19.350000000000001" customHeight="1" x14ac:dyDescent="0.25">
      <c r="A86" s="24"/>
      <c r="B86" s="24" t="s">
        <v>59</v>
      </c>
      <c r="C86" s="24"/>
      <c r="D86" s="24"/>
      <c r="E86" s="24"/>
      <c r="F86" s="24"/>
      <c r="G86" s="24"/>
      <c r="H86" s="24"/>
      <c r="I86" s="24"/>
      <c r="J86" s="24"/>
      <c r="K86" s="24"/>
      <c r="L86" s="24"/>
      <c r="M86" s="24"/>
      <c r="N86" s="24"/>
      <c r="O86" s="24"/>
      <c r="P86" s="24"/>
      <c r="Q86" s="24"/>
      <c r="R86" s="18"/>
      <c r="S86" s="18"/>
      <c r="T86" s="18"/>
      <c r="U86" s="18"/>
      <c r="V86" s="18"/>
      <c r="W86" s="18"/>
      <c r="X86" s="18"/>
      <c r="Y86" s="18"/>
      <c r="Z86" s="18"/>
      <c r="AA86" s="18"/>
      <c r="AB86" s="18"/>
      <c r="AC86" s="18"/>
    </row>
    <row r="87" spans="1:29" ht="35.85" customHeight="1" thickBot="1" x14ac:dyDescent="0.3">
      <c r="A87" s="24"/>
      <c r="B87" s="90" t="s">
        <v>60</v>
      </c>
      <c r="C87" s="91"/>
      <c r="D87" s="92" t="s">
        <v>61</v>
      </c>
      <c r="E87" s="93"/>
      <c r="F87" s="56"/>
      <c r="G87" s="57"/>
      <c r="H87" s="82" t="s">
        <v>62</v>
      </c>
      <c r="I87" s="83"/>
      <c r="J87" s="24"/>
      <c r="M87" s="24"/>
      <c r="N87" s="24"/>
      <c r="O87" s="24"/>
      <c r="P87" s="24"/>
      <c r="Q87" s="24"/>
      <c r="R87" s="18"/>
      <c r="S87" s="18"/>
      <c r="T87" s="18"/>
      <c r="U87" s="18"/>
      <c r="V87" s="18"/>
      <c r="W87" s="18"/>
      <c r="X87" s="18"/>
      <c r="Y87" s="18"/>
      <c r="Z87" s="18"/>
      <c r="AA87" s="18"/>
      <c r="AB87" s="18"/>
      <c r="AC87" s="18"/>
    </row>
    <row r="88" spans="1:29" ht="35.1" customHeight="1" thickTop="1" x14ac:dyDescent="0.25">
      <c r="B88" s="94"/>
      <c r="C88" s="95"/>
      <c r="D88" s="96"/>
      <c r="E88" s="97"/>
      <c r="F88" s="86" t="s">
        <v>63</v>
      </c>
      <c r="G88" s="87"/>
      <c r="H88" s="88" t="str">
        <f>IFERROR(ROUND(B88/D88,1),"")</f>
        <v/>
      </c>
      <c r="I88" s="89"/>
      <c r="R88" s="18"/>
      <c r="S88" s="18"/>
      <c r="T88" s="18"/>
      <c r="U88" s="18"/>
      <c r="V88" s="18"/>
      <c r="W88" s="18"/>
      <c r="X88" s="18"/>
      <c r="Y88" s="18"/>
      <c r="Z88" s="18"/>
      <c r="AA88" s="18"/>
      <c r="AB88" s="18"/>
      <c r="AC88" s="18"/>
    </row>
    <row r="89" spans="1:29" ht="19.350000000000001" customHeight="1" x14ac:dyDescent="0.25">
      <c r="D89" t="s">
        <v>64</v>
      </c>
      <c r="H89" t="s">
        <v>45</v>
      </c>
      <c r="R89" s="18"/>
      <c r="S89" s="18"/>
      <c r="T89" s="18"/>
      <c r="U89" s="18"/>
      <c r="V89" s="18"/>
      <c r="W89" s="18"/>
      <c r="X89" s="18"/>
      <c r="Y89" s="18"/>
      <c r="Z89" s="18"/>
      <c r="AA89" s="18"/>
      <c r="AB89" s="18"/>
      <c r="AC89" s="18"/>
    </row>
    <row r="90" spans="1:29" ht="24.6" customHeight="1" x14ac:dyDescent="0.25">
      <c r="A90" s="37"/>
      <c r="R90" s="18"/>
      <c r="S90" s="18"/>
      <c r="T90" s="18"/>
      <c r="U90" s="18"/>
      <c r="V90" s="18"/>
      <c r="W90" s="18"/>
      <c r="X90" s="18"/>
      <c r="Y90" s="18"/>
      <c r="Z90" s="18"/>
      <c r="AA90" s="18"/>
      <c r="AB90" s="18"/>
      <c r="AC90" s="18"/>
    </row>
    <row r="91" spans="1:29" ht="43.35" customHeight="1" x14ac:dyDescent="0.25">
      <c r="R91" s="18"/>
      <c r="S91" s="18"/>
      <c r="T91" s="18"/>
      <c r="U91" s="18"/>
      <c r="V91" s="18"/>
      <c r="W91" s="18"/>
      <c r="X91" s="18"/>
      <c r="Y91" s="18"/>
      <c r="Z91" s="18"/>
      <c r="AA91" s="18"/>
      <c r="AB91" s="18"/>
      <c r="AC91" s="18"/>
    </row>
    <row r="92" spans="1:29" ht="35.1" customHeight="1" x14ac:dyDescent="0.25">
      <c r="R92" s="18"/>
      <c r="S92" s="18"/>
      <c r="T92" s="18"/>
      <c r="U92" s="18"/>
      <c r="V92" s="18"/>
      <c r="W92" s="18"/>
      <c r="X92" s="18"/>
      <c r="Y92" s="18"/>
      <c r="Z92" s="18"/>
      <c r="AA92" s="18"/>
      <c r="AB92" s="18"/>
      <c r="AC92" s="18"/>
    </row>
    <row r="93" spans="1:29" ht="22.35" hidden="1" customHeight="1" x14ac:dyDescent="0.25">
      <c r="G93" s="65" t="s">
        <v>68</v>
      </c>
      <c r="R93" s="18"/>
      <c r="S93" s="18"/>
      <c r="T93" s="18"/>
      <c r="U93" s="18"/>
      <c r="V93" s="18"/>
      <c r="W93" s="18"/>
      <c r="X93" s="18"/>
      <c r="Y93" s="18"/>
      <c r="Z93" s="18"/>
      <c r="AA93" s="18"/>
      <c r="AB93" s="18"/>
      <c r="AC93" s="18"/>
    </row>
    <row r="94" spans="1:29" hidden="1" x14ac:dyDescent="0.25">
      <c r="C94" s="66" t="e">
        <f>VLOOKUP(I8,※参考参照データ!$A$3:$D$49,4,0)</f>
        <v>#N/A</v>
      </c>
      <c r="D94" t="s">
        <v>69</v>
      </c>
      <c r="E94" s="66" t="e">
        <f>VLOOKUP(I8,※参考参照データ!$A$3:$D$49,4,0)</f>
        <v>#N/A</v>
      </c>
      <c r="F94" t="s">
        <v>70</v>
      </c>
      <c r="G94" s="67"/>
      <c r="H94" s="67" t="s">
        <v>71</v>
      </c>
      <c r="I94" s="67" t="s">
        <v>72</v>
      </c>
      <c r="R94" s="18"/>
      <c r="S94" s="18"/>
      <c r="T94" s="18"/>
      <c r="U94" s="18"/>
      <c r="V94" s="18"/>
      <c r="W94" s="18"/>
      <c r="X94" s="18"/>
      <c r="Y94" s="18"/>
      <c r="Z94" s="18"/>
      <c r="AA94" s="18"/>
      <c r="AB94" s="18"/>
      <c r="AC94" s="18"/>
    </row>
    <row r="95" spans="1:29" hidden="1" x14ac:dyDescent="0.25">
      <c r="C95" t="e">
        <f>VLOOKUP(I8,※参考参照データ!$A$3:$D$49,2,0)</f>
        <v>#N/A</v>
      </c>
      <c r="E95" t="e">
        <f>VLOOKUP(I8,※参考参照データ!$A$3:$D$49,3,0)</f>
        <v>#N/A</v>
      </c>
      <c r="G95" s="68" t="s">
        <v>73</v>
      </c>
      <c r="H95" s="67">
        <f>B34</f>
        <v>0</v>
      </c>
      <c r="I95" s="69">
        <f>B67</f>
        <v>0</v>
      </c>
      <c r="K95" s="70"/>
      <c r="R95" s="18"/>
      <c r="S95" s="18"/>
      <c r="T95" s="18"/>
      <c r="U95" s="18"/>
      <c r="V95" s="18"/>
      <c r="W95" s="18"/>
      <c r="X95" s="18"/>
      <c r="Y95" s="18"/>
      <c r="Z95" s="18"/>
      <c r="AA95" s="18"/>
      <c r="AB95" s="18"/>
      <c r="AC95" s="18"/>
    </row>
    <row r="96" spans="1:29" hidden="1" x14ac:dyDescent="0.25">
      <c r="G96" s="68" t="s">
        <v>74</v>
      </c>
      <c r="H96" s="71" t="str">
        <f>IF(F38="","",I38)</f>
        <v/>
      </c>
      <c r="I96" s="71" t="str">
        <f>IF(F71="","",I71)</f>
        <v/>
      </c>
      <c r="R96" s="18"/>
      <c r="S96" s="18"/>
      <c r="T96" s="18"/>
      <c r="U96" s="18"/>
      <c r="V96" s="18"/>
      <c r="W96" s="18"/>
      <c r="X96" s="18"/>
      <c r="Y96" s="18"/>
      <c r="Z96" s="18"/>
      <c r="AA96" s="18"/>
      <c r="AB96" s="18"/>
      <c r="AC96" s="18"/>
    </row>
    <row r="97" spans="2:29" hidden="1" x14ac:dyDescent="0.25">
      <c r="G97" s="68" t="s">
        <v>75</v>
      </c>
      <c r="H97" s="71" t="str">
        <f>IF(F47="","",I47)</f>
        <v/>
      </c>
      <c r="I97" s="71" t="str">
        <f>IF(F80="","",I80)</f>
        <v/>
      </c>
      <c r="R97" s="18"/>
      <c r="S97" s="18"/>
      <c r="T97" s="18"/>
      <c r="U97" s="18"/>
      <c r="V97" s="18"/>
      <c r="W97" s="18"/>
      <c r="X97" s="18"/>
      <c r="Y97" s="18"/>
      <c r="Z97" s="18"/>
      <c r="AA97" s="18"/>
      <c r="AB97" s="18"/>
      <c r="AC97" s="18"/>
    </row>
    <row r="98" spans="2:29" ht="15" hidden="1" thickBot="1" x14ac:dyDescent="0.3">
      <c r="G98" s="72" t="s">
        <v>76</v>
      </c>
      <c r="H98" s="73" t="str">
        <f>IF(F51="","",H55)</f>
        <v/>
      </c>
      <c r="I98" s="73" t="str">
        <f>IF(D84="","",H88)</f>
        <v/>
      </c>
      <c r="R98" s="18"/>
      <c r="S98" s="18"/>
      <c r="T98" s="18"/>
      <c r="U98" s="18"/>
      <c r="V98" s="18"/>
      <c r="W98" s="18"/>
      <c r="X98" s="18"/>
      <c r="Y98" s="18"/>
      <c r="Z98" s="18"/>
      <c r="AA98" s="18"/>
      <c r="AB98" s="18"/>
      <c r="AC98" s="18"/>
    </row>
    <row r="99" spans="2:29" ht="15" hidden="1" thickTop="1" x14ac:dyDescent="0.25">
      <c r="G99" s="74" t="s">
        <v>77</v>
      </c>
      <c r="H99" s="75" t="str">
        <f>IFERROR(SMALL(H95:H98,COUNTIF(H95:H98,0)+1),"最低賃金を算出してください")</f>
        <v>最低賃金を算出してください</v>
      </c>
      <c r="I99" s="75" t="str">
        <f>IFERROR(SMALL(I95:I98,COUNTIF(I95:I98,0)+1),"最低賃金を算出してください")</f>
        <v>最低賃金を算出してください</v>
      </c>
      <c r="R99" s="18"/>
      <c r="S99" s="18"/>
      <c r="T99" s="18"/>
      <c r="U99" s="18"/>
      <c r="V99" s="18"/>
      <c r="W99" s="18"/>
      <c r="X99" s="18"/>
      <c r="Y99" s="18"/>
      <c r="Z99" s="18"/>
      <c r="AA99" s="18"/>
      <c r="AB99" s="18"/>
      <c r="AC99" s="18"/>
    </row>
    <row r="100" spans="2:29" hidden="1" x14ac:dyDescent="0.25">
      <c r="R100" s="18"/>
      <c r="S100" s="18"/>
      <c r="T100" s="18"/>
      <c r="U100" s="18"/>
      <c r="V100" s="18"/>
      <c r="W100" s="18"/>
      <c r="X100" s="18"/>
      <c r="Y100" s="18"/>
      <c r="Z100" s="18"/>
      <c r="AA100" s="18"/>
      <c r="AB100" s="18"/>
      <c r="AC100" s="18"/>
    </row>
    <row r="101" spans="2:29" hidden="1" x14ac:dyDescent="0.25">
      <c r="R101" s="18"/>
      <c r="S101" s="18"/>
      <c r="T101" s="18"/>
      <c r="U101" s="18"/>
      <c r="V101" s="18"/>
      <c r="W101" s="18"/>
      <c r="X101" s="18"/>
      <c r="Y101" s="18"/>
      <c r="Z101" s="18"/>
      <c r="AA101" s="18"/>
      <c r="AB101" s="18"/>
      <c r="AC101" s="18"/>
    </row>
    <row r="102" spans="2:29" hidden="1" x14ac:dyDescent="0.25">
      <c r="C102" t="str">
        <f>IFERROR(IF(I14="","",IF(I13&gt;I14,"エラー",I14-I13)),"")</f>
        <v/>
      </c>
      <c r="R102" s="18"/>
      <c r="S102" s="18"/>
      <c r="T102" s="18"/>
      <c r="U102" s="18"/>
      <c r="V102" s="18"/>
      <c r="W102" s="18"/>
      <c r="X102" s="18"/>
      <c r="Y102" s="18"/>
      <c r="Z102" s="18"/>
      <c r="AA102" s="18"/>
      <c r="AB102" s="18"/>
      <c r="AC102" s="18"/>
    </row>
    <row r="103" spans="2:29" ht="16.5" hidden="1" x14ac:dyDescent="0.25">
      <c r="C103" s="22"/>
      <c r="R103" s="18"/>
      <c r="S103" s="18"/>
      <c r="T103" s="18"/>
      <c r="U103" s="18"/>
      <c r="V103" s="18"/>
      <c r="W103" s="18"/>
      <c r="X103" s="18"/>
      <c r="Y103" s="18"/>
      <c r="Z103" s="18"/>
      <c r="AA103" s="18"/>
      <c r="AB103" s="18"/>
      <c r="AC103" s="18"/>
    </row>
    <row r="104" spans="2:29" hidden="1" x14ac:dyDescent="0.25">
      <c r="C104" s="20" t="s">
        <v>78</v>
      </c>
      <c r="R104" s="18"/>
      <c r="S104" s="18"/>
      <c r="T104" s="18"/>
      <c r="U104" s="18"/>
      <c r="V104" s="18"/>
      <c r="W104" s="18"/>
      <c r="X104" s="18"/>
      <c r="Y104" s="18"/>
      <c r="Z104" s="18"/>
      <c r="AA104" s="18"/>
      <c r="AB104" s="18"/>
      <c r="AC104" s="18"/>
    </row>
    <row r="105" spans="2:29" ht="16.5" hidden="1" x14ac:dyDescent="0.25">
      <c r="C105" s="24"/>
      <c r="R105" s="18"/>
      <c r="S105" s="18"/>
      <c r="T105" s="18"/>
      <c r="U105" s="18"/>
      <c r="V105" s="18"/>
      <c r="W105" s="18"/>
      <c r="X105" s="18"/>
      <c r="Y105" s="18"/>
      <c r="Z105" s="18"/>
      <c r="AA105" s="18"/>
      <c r="AB105" s="18"/>
      <c r="AC105" s="18"/>
    </row>
    <row r="106" spans="2:29" ht="16.5" hidden="1" x14ac:dyDescent="0.25">
      <c r="C106" s="22"/>
      <c r="R106" s="18"/>
      <c r="S106" s="18"/>
      <c r="T106" s="18"/>
      <c r="U106" s="18"/>
      <c r="V106" s="18"/>
      <c r="W106" s="18"/>
      <c r="X106" s="18"/>
      <c r="Y106" s="18"/>
      <c r="Z106" s="18"/>
      <c r="AA106" s="18"/>
      <c r="AB106" s="18"/>
      <c r="AC106" s="18"/>
    </row>
    <row r="107" spans="2:29" ht="20.25" hidden="1" customHeight="1" x14ac:dyDescent="0.25">
      <c r="B107" s="76">
        <f>IFERROR(I15-I13,0)</f>
        <v>0</v>
      </c>
      <c r="C107" s="22" t="s">
        <v>31</v>
      </c>
      <c r="R107" s="18"/>
      <c r="S107" s="18"/>
      <c r="T107" s="18"/>
      <c r="U107" s="18"/>
      <c r="V107" s="18"/>
      <c r="W107" s="18"/>
      <c r="X107" s="18"/>
      <c r="Y107" s="18"/>
      <c r="Z107" s="18"/>
      <c r="AA107" s="18"/>
      <c r="AB107" s="18"/>
      <c r="AC107" s="18"/>
    </row>
    <row r="108" spans="2:29" ht="20.25" hidden="1" customHeight="1" x14ac:dyDescent="0.25">
      <c r="B108" s="76">
        <f>IFERROR(I17-J13,0)</f>
        <v>0</v>
      </c>
      <c r="C108" s="22" t="s">
        <v>32</v>
      </c>
      <c r="R108" s="18"/>
      <c r="S108" s="18"/>
      <c r="T108" s="18"/>
      <c r="U108" s="18"/>
      <c r="V108" s="18"/>
      <c r="W108" s="18"/>
      <c r="X108" s="18"/>
      <c r="Y108" s="18"/>
      <c r="Z108" s="18"/>
      <c r="AA108" s="18"/>
      <c r="AB108" s="18"/>
      <c r="AC108" s="18"/>
    </row>
    <row r="109" spans="2:29" ht="16.5" hidden="1" x14ac:dyDescent="0.25">
      <c r="C109" s="22" t="s">
        <v>33</v>
      </c>
      <c r="R109" s="18"/>
      <c r="S109" s="18"/>
      <c r="T109" s="18"/>
      <c r="U109" s="18"/>
      <c r="V109" s="18"/>
      <c r="W109" s="18"/>
      <c r="X109" s="18"/>
      <c r="Y109" s="18"/>
      <c r="Z109" s="18"/>
      <c r="AA109" s="18"/>
      <c r="AB109" s="18"/>
      <c r="AC109" s="18"/>
    </row>
    <row r="110" spans="2:29" ht="16.5" hidden="1" x14ac:dyDescent="0.25">
      <c r="C110" s="22" t="s">
        <v>34</v>
      </c>
      <c r="R110" s="18"/>
      <c r="S110" s="18"/>
      <c r="T110" s="18"/>
      <c r="U110" s="18"/>
      <c r="V110" s="18"/>
      <c r="W110" s="18"/>
      <c r="X110" s="18"/>
      <c r="Y110" s="18"/>
      <c r="Z110" s="18"/>
      <c r="AA110" s="18"/>
      <c r="AB110" s="18"/>
      <c r="AC110" s="18"/>
    </row>
    <row r="111" spans="2:29" hidden="1" x14ac:dyDescent="0.25">
      <c r="B111" s="3" t="s">
        <v>73</v>
      </c>
      <c r="C111" s="3" t="s">
        <v>74</v>
      </c>
      <c r="D111" s="3" t="s">
        <v>75</v>
      </c>
      <c r="E111" s="3" t="s">
        <v>79</v>
      </c>
      <c r="G111" s="3" t="s">
        <v>80</v>
      </c>
      <c r="R111" s="18"/>
      <c r="S111" s="18"/>
      <c r="T111" s="18"/>
      <c r="U111" s="18"/>
      <c r="V111" s="18"/>
      <c r="W111" s="18"/>
      <c r="X111" s="18"/>
      <c r="Y111" s="18"/>
      <c r="Z111" s="18"/>
      <c r="AA111" s="18"/>
      <c r="AB111" s="18"/>
      <c r="AC111" s="18"/>
    </row>
    <row r="112" spans="2:29" hidden="1" x14ac:dyDescent="0.25">
      <c r="B112" s="77">
        <f>B34</f>
        <v>0</v>
      </c>
      <c r="C112" s="77" t="str">
        <f>IFERROR((B38+D38)/F38,"0")</f>
        <v>0</v>
      </c>
      <c r="D112" s="3" t="str">
        <f>IFERROR((B47+D47)/F47,"0")</f>
        <v>0</v>
      </c>
      <c r="E112" s="3" t="str">
        <f>IFERROR(B51/D51,"0")</f>
        <v>0</v>
      </c>
      <c r="F112" s="3"/>
      <c r="G112" s="78">
        <f>ROUND(B112+C112+D112+E112,1)</f>
        <v>0</v>
      </c>
      <c r="H112" s="79"/>
      <c r="R112" s="18"/>
      <c r="S112" s="18"/>
      <c r="T112" s="18"/>
      <c r="U112" s="18"/>
      <c r="V112" s="18"/>
      <c r="W112" s="18"/>
      <c r="X112" s="18"/>
      <c r="Y112" s="18"/>
      <c r="Z112" s="18"/>
      <c r="AA112" s="18"/>
      <c r="AB112" s="18"/>
      <c r="AC112" s="18"/>
    </row>
    <row r="113" spans="1:29" hidden="1" x14ac:dyDescent="0.25">
      <c r="B113" s="77">
        <f>B67</f>
        <v>0</v>
      </c>
      <c r="C113" s="77" t="str">
        <f>IFERROR((B71+D71)/F71,"0")</f>
        <v>0</v>
      </c>
      <c r="D113" s="3" t="str">
        <f>IFERROR((B80+D80)/F80,"0")</f>
        <v>0</v>
      </c>
      <c r="E113" s="3" t="str">
        <f>IFERROR(B84/D84,"0")</f>
        <v>0</v>
      </c>
      <c r="F113" s="3"/>
      <c r="G113" s="78">
        <f>ROUND(B113+C113+D113+E113,1)</f>
        <v>0</v>
      </c>
      <c r="H113" s="37"/>
      <c r="R113" s="18"/>
      <c r="S113" s="18"/>
      <c r="T113" s="18"/>
      <c r="U113" s="18"/>
      <c r="V113" s="18"/>
      <c r="W113" s="18"/>
      <c r="X113" s="18"/>
      <c r="Y113" s="18"/>
      <c r="Z113" s="18"/>
      <c r="AA113" s="18"/>
      <c r="AB113" s="18"/>
      <c r="AC113" s="18"/>
    </row>
    <row r="114" spans="1:29" x14ac:dyDescent="0.25">
      <c r="R114" s="18"/>
      <c r="S114" s="18"/>
      <c r="T114" s="18"/>
      <c r="U114" s="18"/>
      <c r="V114" s="18"/>
      <c r="W114" s="18"/>
      <c r="X114" s="18"/>
      <c r="Y114" s="18"/>
      <c r="Z114" s="18"/>
      <c r="AA114" s="18"/>
      <c r="AB114" s="18"/>
      <c r="AC114" s="18"/>
    </row>
    <row r="115" spans="1:29" x14ac:dyDescent="0.25">
      <c r="R115" s="18"/>
      <c r="S115" s="18"/>
      <c r="T115" s="18"/>
      <c r="U115" s="18"/>
      <c r="V115" s="18"/>
      <c r="W115" s="18"/>
      <c r="X115" s="18"/>
      <c r="Y115" s="18"/>
      <c r="Z115" s="18"/>
      <c r="AA115" s="18"/>
      <c r="AB115" s="18"/>
      <c r="AC115" s="18"/>
    </row>
    <row r="116" spans="1:29" x14ac:dyDescent="0.25">
      <c r="R116" s="18"/>
      <c r="S116" s="18"/>
      <c r="T116" s="18"/>
      <c r="U116" s="18"/>
      <c r="V116" s="18"/>
      <c r="W116" s="18"/>
      <c r="X116" s="18"/>
      <c r="Y116" s="18"/>
      <c r="Z116" s="18"/>
      <c r="AA116" s="18"/>
      <c r="AB116" s="18"/>
      <c r="AC116" s="18"/>
    </row>
    <row r="117" spans="1:29" x14ac:dyDescent="0.25">
      <c r="A117" s="37"/>
    </row>
  </sheetData>
  <sheetProtection algorithmName="SHA-512" hashValue="L9KlhP4iZI+X44tXWaBMvqDAOrWDJhDz9sWgtFDgjOu0U2zw/YpgE/NCVDCDfwHTtfr+lkZB+c7dmOC6FbQ6xg==" saltValue="tTsvetwBOoSXrWwjL/uJVw==" spinCount="100000" sheet="1" selectLockedCells="1"/>
  <mergeCells count="125">
    <mergeCell ref="K3:L3"/>
    <mergeCell ref="B4:K4"/>
    <mergeCell ref="B5:K5"/>
    <mergeCell ref="B7:C7"/>
    <mergeCell ref="F8:H8"/>
    <mergeCell ref="I8:J8"/>
    <mergeCell ref="C14:D14"/>
    <mergeCell ref="F14:H14"/>
    <mergeCell ref="I14:J14"/>
    <mergeCell ref="K14:L15"/>
    <mergeCell ref="C15:D15"/>
    <mergeCell ref="F15:H15"/>
    <mergeCell ref="I15:J15"/>
    <mergeCell ref="F10:H11"/>
    <mergeCell ref="C11:D11"/>
    <mergeCell ref="K11:L11"/>
    <mergeCell ref="C12:D12"/>
    <mergeCell ref="F12:H13"/>
    <mergeCell ref="C13:D13"/>
    <mergeCell ref="K13:L13"/>
    <mergeCell ref="F16:H16"/>
    <mergeCell ref="I37:J37"/>
    <mergeCell ref="I33:J33"/>
    <mergeCell ref="I34:J34"/>
    <mergeCell ref="D33:E33"/>
    <mergeCell ref="D34:E34"/>
    <mergeCell ref="F20:L20"/>
    <mergeCell ref="F21:L21"/>
    <mergeCell ref="F22:L22"/>
    <mergeCell ref="F23:L23"/>
    <mergeCell ref="B27:E27"/>
    <mergeCell ref="B28:L28"/>
    <mergeCell ref="I16:J16"/>
    <mergeCell ref="K16:L17"/>
    <mergeCell ref="F17:H17"/>
    <mergeCell ref="I17:J17"/>
    <mergeCell ref="F18:H18"/>
    <mergeCell ref="K18:L19"/>
    <mergeCell ref="F19:H19"/>
    <mergeCell ref="B42:C42"/>
    <mergeCell ref="D41:E41"/>
    <mergeCell ref="B41:C41"/>
    <mergeCell ref="F41:G41"/>
    <mergeCell ref="B33:C33"/>
    <mergeCell ref="B34:C34"/>
    <mergeCell ref="B37:C37"/>
    <mergeCell ref="D37:E37"/>
    <mergeCell ref="F37:G37"/>
    <mergeCell ref="I50:J50"/>
    <mergeCell ref="B51:C51"/>
    <mergeCell ref="D51:E51"/>
    <mergeCell ref="F51:G51"/>
    <mergeCell ref="I51:J51"/>
    <mergeCell ref="B38:C38"/>
    <mergeCell ref="D38:E38"/>
    <mergeCell ref="F38:G38"/>
    <mergeCell ref="I38:J38"/>
    <mergeCell ref="B50:C50"/>
    <mergeCell ref="D50:E50"/>
    <mergeCell ref="F50:G50"/>
    <mergeCell ref="B47:C47"/>
    <mergeCell ref="D47:E47"/>
    <mergeCell ref="F47:G47"/>
    <mergeCell ref="I47:J47"/>
    <mergeCell ref="B46:C46"/>
    <mergeCell ref="D46:E46"/>
    <mergeCell ref="F46:G46"/>
    <mergeCell ref="I46:J46"/>
    <mergeCell ref="I41:J41"/>
    <mergeCell ref="F42:G42"/>
    <mergeCell ref="I42:J42"/>
    <mergeCell ref="D42:E42"/>
    <mergeCell ref="F70:G70"/>
    <mergeCell ref="I70:J70"/>
    <mergeCell ref="B71:C71"/>
    <mergeCell ref="D71:E71"/>
    <mergeCell ref="F71:G71"/>
    <mergeCell ref="I71:J71"/>
    <mergeCell ref="H54:I54"/>
    <mergeCell ref="B55:C55"/>
    <mergeCell ref="D55:E55"/>
    <mergeCell ref="F55:G55"/>
    <mergeCell ref="H55:I55"/>
    <mergeCell ref="B62:E62"/>
    <mergeCell ref="B66:C66"/>
    <mergeCell ref="B54:C54"/>
    <mergeCell ref="D54:E54"/>
    <mergeCell ref="D66:E66"/>
    <mergeCell ref="I66:J66"/>
    <mergeCell ref="I67:J67"/>
    <mergeCell ref="B87:C87"/>
    <mergeCell ref="D87:E87"/>
    <mergeCell ref="B88:C88"/>
    <mergeCell ref="D88:E88"/>
    <mergeCell ref="B83:C83"/>
    <mergeCell ref="D83:E83"/>
    <mergeCell ref="B75:C75"/>
    <mergeCell ref="D75:E75"/>
    <mergeCell ref="B67:C67"/>
    <mergeCell ref="B70:C70"/>
    <mergeCell ref="D70:E70"/>
    <mergeCell ref="D67:E67"/>
    <mergeCell ref="B74:C74"/>
    <mergeCell ref="D74:E74"/>
    <mergeCell ref="B84:C84"/>
    <mergeCell ref="D84:E84"/>
    <mergeCell ref="B79:C79"/>
    <mergeCell ref="D79:E79"/>
    <mergeCell ref="B80:C80"/>
    <mergeCell ref="D80:E80"/>
    <mergeCell ref="F74:G74"/>
    <mergeCell ref="I74:J74"/>
    <mergeCell ref="I75:J75"/>
    <mergeCell ref="F83:G83"/>
    <mergeCell ref="I83:J83"/>
    <mergeCell ref="I84:J84"/>
    <mergeCell ref="H87:I87"/>
    <mergeCell ref="F88:G88"/>
    <mergeCell ref="H88:I88"/>
    <mergeCell ref="F75:G75"/>
    <mergeCell ref="F84:G84"/>
    <mergeCell ref="F79:G79"/>
    <mergeCell ref="I79:J79"/>
    <mergeCell ref="F80:G80"/>
    <mergeCell ref="I80:J80"/>
  </mergeCells>
  <phoneticPr fontId="1"/>
  <conditionalFormatting sqref="F20:F23">
    <cfRule type="expression" dxfId="5" priority="3">
      <formula>$F20&lt;&gt;""</formula>
    </cfRule>
  </conditionalFormatting>
  <conditionalFormatting sqref="I17">
    <cfRule type="expression" dxfId="4" priority="2">
      <formula>$I$17="最低賃金を算出してください"</formula>
    </cfRule>
  </conditionalFormatting>
  <conditionalFormatting sqref="Y23:Y24">
    <cfRule type="expression" dxfId="3" priority="1">
      <formula>$I$17="最低賃金を算出してください"</formula>
    </cfRule>
  </conditionalFormatting>
  <hyperlinks>
    <hyperlink ref="B5:K5" location="'【賃金引上げ加点＋30円以上)】セルフチェックシート'!A1" display="※賃上げ加点（+30円以上）の算出が必要な方はこちらをご使用ください。" xr:uid="{9C33ED53-564E-4671-8FA5-778F9FA072B2}"/>
  </hyperlinks>
  <pageMargins left="0.7" right="0.7" top="0.75" bottom="0.75" header="0.3" footer="0.3"/>
  <pageSetup paperSize="9" scale="52" fitToWidth="0" fitToHeight="0" orientation="portrait" horizontalDpi="1200" verticalDpi="1200" r:id="rId1"/>
  <rowBreaks count="2" manualBreakCount="2">
    <brk id="23" max="11" man="1"/>
    <brk id="57"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54D67BB-D70F-41BA-A68F-1D4E0FBA055E}">
          <x14:formula1>
            <xm:f>※参考参照データ!$A$3:$A$49</xm:f>
          </x14:formula1>
          <xm:sqref>I8:J8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25C4-3537-46A9-B80F-44272156C96E}">
  <sheetPr>
    <tabColor theme="9" tint="0.79998168889431442"/>
  </sheetPr>
  <dimension ref="A1:AF117"/>
  <sheetViews>
    <sheetView showGridLines="0" zoomScale="70" zoomScaleNormal="70" zoomScaleSheetLayoutView="70" zoomScalePageLayoutView="40" workbookViewId="0">
      <selection activeCell="B5" sqref="B5:K5"/>
    </sheetView>
  </sheetViews>
  <sheetFormatPr defaultRowHeight="14.25" x14ac:dyDescent="0.25"/>
  <cols>
    <col min="1" max="1" width="3.5" customWidth="1"/>
    <col min="2" max="2" width="13.875" customWidth="1"/>
    <col min="3" max="3" width="12.25" customWidth="1"/>
    <col min="4" max="5" width="11.5" customWidth="1"/>
    <col min="6" max="8" width="12.75" customWidth="1"/>
    <col min="9" max="10" width="15.75" customWidth="1"/>
    <col min="11" max="11" width="14" customWidth="1"/>
    <col min="12" max="12" width="11.5" customWidth="1"/>
    <col min="16" max="16" width="57.125" bestFit="1" customWidth="1"/>
    <col min="18" max="18" width="3.5" customWidth="1"/>
    <col min="19" max="19" width="13.875" customWidth="1"/>
    <col min="20" max="22" width="11.5" customWidth="1"/>
    <col min="23" max="25" width="12.75" customWidth="1"/>
    <col min="26" max="27" width="15.75" customWidth="1"/>
    <col min="28" max="28" width="14" customWidth="1"/>
    <col min="29" max="29" width="11.5" customWidth="1"/>
  </cols>
  <sheetData>
    <row r="1" spans="1:32" ht="13.5" customHeight="1" x14ac:dyDescent="0.25">
      <c r="K1" s="17"/>
      <c r="L1" s="17"/>
      <c r="R1" s="18"/>
      <c r="S1" s="18"/>
      <c r="T1" s="18"/>
      <c r="U1" s="18"/>
      <c r="V1" s="18"/>
      <c r="W1" s="18"/>
      <c r="X1" s="18"/>
      <c r="Y1" s="18"/>
      <c r="Z1" s="18"/>
      <c r="AA1" s="18"/>
      <c r="AB1" s="19"/>
      <c r="AC1" s="19"/>
    </row>
    <row r="2" spans="1:32" ht="26.85" customHeight="1" x14ac:dyDescent="0.25">
      <c r="A2" s="20"/>
      <c r="B2" s="21" t="s">
        <v>192</v>
      </c>
      <c r="K2" s="17"/>
      <c r="L2" s="17"/>
      <c r="R2" s="18"/>
      <c r="S2" s="18"/>
      <c r="T2" s="18"/>
      <c r="U2" s="18"/>
      <c r="V2" s="18"/>
      <c r="W2" s="18"/>
      <c r="X2" s="18"/>
      <c r="Y2" s="18"/>
      <c r="Z2" s="18"/>
      <c r="AA2" s="18"/>
      <c r="AB2" s="18"/>
      <c r="AC2" s="18"/>
    </row>
    <row r="3" spans="1:32" ht="3" customHeight="1" x14ac:dyDescent="0.25">
      <c r="B3" s="22"/>
      <c r="C3" s="22"/>
      <c r="D3" s="22"/>
      <c r="E3" s="22"/>
      <c r="F3" s="22"/>
      <c r="G3" s="22"/>
      <c r="H3" s="22"/>
      <c r="I3" s="22"/>
      <c r="J3" s="22"/>
      <c r="K3" s="140"/>
      <c r="L3" s="140"/>
      <c r="R3" s="18"/>
      <c r="S3" s="18"/>
      <c r="T3" s="18"/>
      <c r="U3" s="18"/>
      <c r="V3" s="18"/>
      <c r="W3" s="18"/>
      <c r="X3" s="18"/>
      <c r="Y3" s="18"/>
      <c r="Z3" s="18"/>
      <c r="AA3" s="18"/>
      <c r="AB3" s="18"/>
      <c r="AC3" s="18"/>
    </row>
    <row r="4" spans="1:32" ht="205.5" customHeight="1" x14ac:dyDescent="0.25">
      <c r="B4" s="169" t="s">
        <v>193</v>
      </c>
      <c r="C4" s="170"/>
      <c r="D4" s="170"/>
      <c r="E4" s="170"/>
      <c r="F4" s="170"/>
      <c r="G4" s="170"/>
      <c r="H4" s="170"/>
      <c r="I4" s="170"/>
      <c r="J4" s="170"/>
      <c r="K4" s="171"/>
      <c r="R4" s="18"/>
      <c r="S4" s="18"/>
      <c r="T4" s="18"/>
      <c r="U4" s="18"/>
      <c r="V4" s="18"/>
      <c r="W4" s="18"/>
      <c r="X4" s="18"/>
      <c r="Y4" s="18"/>
      <c r="Z4" s="18"/>
      <c r="AA4" s="18"/>
      <c r="AB4" s="18"/>
      <c r="AC4" s="18"/>
    </row>
    <row r="5" spans="1:32" ht="23.45" customHeight="1" x14ac:dyDescent="0.25">
      <c r="B5" s="144" t="s">
        <v>82</v>
      </c>
      <c r="C5" s="144"/>
      <c r="D5" s="144"/>
      <c r="E5" s="144"/>
      <c r="F5" s="144"/>
      <c r="G5" s="144"/>
      <c r="H5" s="144"/>
      <c r="I5" s="144"/>
      <c r="J5" s="144"/>
      <c r="K5" s="144"/>
      <c r="R5" s="18"/>
      <c r="S5" s="18"/>
      <c r="T5" s="18"/>
      <c r="U5" s="18"/>
      <c r="V5" s="18"/>
      <c r="W5" s="18"/>
      <c r="X5" s="18"/>
      <c r="Y5" s="18"/>
      <c r="Z5" s="18"/>
      <c r="AA5" s="18"/>
      <c r="AB5" s="18"/>
      <c r="AC5" s="18"/>
    </row>
    <row r="6" spans="1:32" ht="5.0999999999999996" customHeight="1" x14ac:dyDescent="0.25">
      <c r="D6" s="22"/>
      <c r="E6" s="22"/>
      <c r="F6" s="22"/>
      <c r="G6" s="22"/>
      <c r="H6" s="22"/>
      <c r="I6" s="22"/>
      <c r="J6" s="22"/>
      <c r="K6" s="22"/>
      <c r="L6" s="22"/>
      <c r="R6" s="18"/>
      <c r="S6" s="18"/>
      <c r="T6" s="18"/>
      <c r="U6" s="18"/>
      <c r="V6" s="18"/>
      <c r="W6" s="18"/>
      <c r="X6" s="18"/>
      <c r="Y6" s="18"/>
      <c r="Z6" s="18"/>
      <c r="AA6" s="18"/>
      <c r="AB6" s="18"/>
      <c r="AC6" s="18"/>
    </row>
    <row r="7" spans="1:32" ht="20.85" customHeight="1" x14ac:dyDescent="0.3">
      <c r="B7" s="145" t="s">
        <v>1</v>
      </c>
      <c r="C7" s="145"/>
      <c r="D7" s="23"/>
      <c r="E7" s="24"/>
      <c r="F7" s="24"/>
      <c r="G7" s="24"/>
      <c r="H7" s="24"/>
      <c r="I7" s="25"/>
      <c r="R7" s="18"/>
      <c r="S7" s="18"/>
      <c r="T7" s="18"/>
      <c r="U7" s="18"/>
      <c r="V7" s="18"/>
      <c r="W7" s="18"/>
      <c r="X7" s="18"/>
      <c r="Y7" s="18"/>
      <c r="Z7" s="18"/>
      <c r="AA7" s="18"/>
      <c r="AB7" s="18"/>
      <c r="AC7" s="18"/>
    </row>
    <row r="8" spans="1:32" ht="30" customHeight="1" x14ac:dyDescent="0.25">
      <c r="E8" s="26"/>
      <c r="F8" s="146" t="s">
        <v>2</v>
      </c>
      <c r="G8" s="146"/>
      <c r="H8" s="146"/>
      <c r="I8" s="172"/>
      <c r="J8" s="173"/>
      <c r="K8" t="s">
        <v>4</v>
      </c>
      <c r="R8" s="18"/>
      <c r="S8" s="18"/>
      <c r="T8" s="18"/>
      <c r="U8" s="18"/>
      <c r="V8" s="18"/>
      <c r="W8" s="18"/>
      <c r="X8" s="18"/>
      <c r="Y8" s="18"/>
      <c r="Z8" s="18"/>
      <c r="AA8" s="18"/>
      <c r="AB8" s="18"/>
      <c r="AC8" s="18"/>
    </row>
    <row r="9" spans="1:32" ht="30" customHeight="1" x14ac:dyDescent="0.25">
      <c r="E9" s="26"/>
      <c r="F9" s="27"/>
      <c r="G9" s="27"/>
      <c r="H9" s="27"/>
      <c r="I9" s="28"/>
      <c r="J9" s="28"/>
      <c r="Z9" s="18"/>
      <c r="AA9" s="18"/>
      <c r="AB9" s="18"/>
      <c r="AC9" s="18"/>
    </row>
    <row r="10" spans="1:32" ht="15" customHeight="1" x14ac:dyDescent="0.25">
      <c r="E10" s="26"/>
      <c r="F10" s="158" t="s">
        <v>5</v>
      </c>
      <c r="G10" s="159"/>
      <c r="H10" s="160"/>
      <c r="I10" s="29" t="s">
        <v>6</v>
      </c>
      <c r="J10" s="29" t="s">
        <v>7</v>
      </c>
      <c r="K10" s="27"/>
      <c r="Z10" s="18"/>
      <c r="AA10" s="18"/>
      <c r="AB10" s="18"/>
      <c r="AC10" s="18"/>
    </row>
    <row r="11" spans="1:32" ht="38.85" customHeight="1" x14ac:dyDescent="0.25">
      <c r="B11" s="30" t="s">
        <v>8</v>
      </c>
      <c r="C11" s="179" t="s">
        <v>9</v>
      </c>
      <c r="D11" s="179"/>
      <c r="E11" s="31"/>
      <c r="F11" s="161"/>
      <c r="G11" s="162"/>
      <c r="H11" s="163"/>
      <c r="I11" s="15"/>
      <c r="J11" s="16"/>
      <c r="K11" s="139" t="s">
        <v>10</v>
      </c>
      <c r="L11" s="139"/>
      <c r="Z11" s="18"/>
      <c r="AA11" s="18"/>
      <c r="AB11" s="18"/>
      <c r="AC11" s="18"/>
    </row>
    <row r="12" spans="1:32" ht="27.75" customHeight="1" x14ac:dyDescent="0.25">
      <c r="B12" s="30" t="s">
        <v>11</v>
      </c>
      <c r="C12" s="180">
        <v>45748</v>
      </c>
      <c r="D12" s="180"/>
      <c r="E12" s="31"/>
      <c r="F12" s="158" t="s">
        <v>12</v>
      </c>
      <c r="G12" s="159"/>
      <c r="H12" s="160"/>
      <c r="I12" s="33" t="s">
        <v>13</v>
      </c>
      <c r="J12" s="33" t="s">
        <v>14</v>
      </c>
      <c r="K12" s="32"/>
      <c r="L12" s="32"/>
      <c r="Z12" s="18"/>
      <c r="AA12" s="18"/>
      <c r="AB12" s="18"/>
      <c r="AC12" s="18"/>
    </row>
    <row r="13" spans="1:32" ht="38.85" customHeight="1" thickBot="1" x14ac:dyDescent="0.3">
      <c r="B13" s="34" t="s">
        <v>15</v>
      </c>
      <c r="C13" s="174" t="s">
        <v>16</v>
      </c>
      <c r="D13" s="174"/>
      <c r="E13" s="35"/>
      <c r="F13" s="166"/>
      <c r="G13" s="167"/>
      <c r="H13" s="168"/>
      <c r="I13" s="36" t="str">
        <f>IF(I11="","",IF(I11&lt;C94,C95,E95))</f>
        <v/>
      </c>
      <c r="J13" s="36" t="str">
        <f>IF(J11="","",IF(J11&lt;C94,C95,E95))</f>
        <v/>
      </c>
      <c r="K13" s="139" t="s">
        <v>17</v>
      </c>
      <c r="L13" s="139"/>
      <c r="M13" s="37"/>
      <c r="Z13" s="18"/>
      <c r="AA13" s="18"/>
      <c r="AB13" s="18"/>
      <c r="AC13" s="18"/>
    </row>
    <row r="14" spans="1:32" ht="38.25" customHeight="1" x14ac:dyDescent="0.25">
      <c r="B14" s="38" t="s">
        <v>18</v>
      </c>
      <c r="C14" s="174" t="s">
        <v>19</v>
      </c>
      <c r="D14" s="174"/>
      <c r="E14" s="35"/>
      <c r="F14" s="150" t="s">
        <v>84</v>
      </c>
      <c r="G14" s="151"/>
      <c r="H14" s="151"/>
      <c r="I14" s="175"/>
      <c r="J14" s="176"/>
      <c r="K14" s="154" t="s">
        <v>21</v>
      </c>
      <c r="L14" s="155"/>
      <c r="M14" s="37"/>
      <c r="N14" s="43"/>
      <c r="Z14" s="18"/>
      <c r="AA14" s="18"/>
      <c r="AB14" s="18"/>
      <c r="AC14" s="18"/>
    </row>
    <row r="15" spans="1:32" ht="39" customHeight="1" x14ac:dyDescent="0.25">
      <c r="B15" s="34" t="s">
        <v>22</v>
      </c>
      <c r="C15" s="174" t="s">
        <v>23</v>
      </c>
      <c r="D15" s="174"/>
      <c r="E15" s="35"/>
      <c r="F15" s="121" t="s">
        <v>85</v>
      </c>
      <c r="G15" s="157"/>
      <c r="H15" s="157"/>
      <c r="I15" s="177"/>
      <c r="J15" s="178"/>
      <c r="K15" s="156"/>
      <c r="L15" s="155"/>
      <c r="M15" s="37"/>
      <c r="N15" s="43"/>
      <c r="Y15" s="18"/>
      <c r="Z15" s="18"/>
      <c r="AA15" s="18"/>
      <c r="AB15" s="18"/>
      <c r="AC15" s="18"/>
      <c r="AD15" s="18"/>
      <c r="AE15" s="18"/>
      <c r="AF15" s="18"/>
    </row>
    <row r="16" spans="1:32" ht="38.85" customHeight="1" x14ac:dyDescent="0.25">
      <c r="E16" s="35"/>
      <c r="F16" s="121" t="s">
        <v>25</v>
      </c>
      <c r="G16" s="122"/>
      <c r="H16" s="122"/>
      <c r="I16" s="177"/>
      <c r="J16" s="178"/>
      <c r="K16" s="129" t="s">
        <v>26</v>
      </c>
      <c r="L16" s="130"/>
      <c r="M16" s="37"/>
      <c r="V16" s="18"/>
      <c r="W16" s="18"/>
      <c r="X16" s="18"/>
      <c r="Y16" s="18"/>
      <c r="Z16" s="18"/>
      <c r="AA16" s="18"/>
      <c r="AB16" s="18"/>
      <c r="AC16" s="18"/>
      <c r="AD16" s="18"/>
      <c r="AE16" s="18"/>
      <c r="AF16" s="18"/>
    </row>
    <row r="17" spans="1:32" ht="38.85" customHeight="1" x14ac:dyDescent="0.25">
      <c r="E17" s="35"/>
      <c r="F17" s="131" t="s">
        <v>27</v>
      </c>
      <c r="G17" s="132"/>
      <c r="H17" s="132"/>
      <c r="I17" s="181"/>
      <c r="J17" s="182"/>
      <c r="K17" s="129"/>
      <c r="L17" s="130"/>
      <c r="M17" s="37"/>
      <c r="V17" s="18"/>
      <c r="W17" s="18"/>
      <c r="X17" s="18"/>
      <c r="Y17" s="18"/>
      <c r="Z17" s="18"/>
      <c r="AA17" s="18"/>
      <c r="AB17" s="18"/>
      <c r="AC17" s="18"/>
      <c r="AD17" s="18"/>
      <c r="AE17" s="18"/>
      <c r="AF17" s="18"/>
    </row>
    <row r="18" spans="1:32" ht="40.5" customHeight="1" x14ac:dyDescent="0.25">
      <c r="B18" s="39"/>
      <c r="C18" s="40"/>
      <c r="D18" s="40"/>
      <c r="E18" s="24"/>
      <c r="F18" s="135" t="s">
        <v>86</v>
      </c>
      <c r="G18" s="136"/>
      <c r="H18" s="137"/>
      <c r="I18" s="41" t="str">
        <f>IF(ISNUMBER(J18),IF(J18&gt;=30,"はい","いいえ"),"")</f>
        <v/>
      </c>
      <c r="J18" s="42" t="str">
        <f>IF(AND(ISNUMBER(I17),ISNUMBER(I15)),I17-I15,"")</f>
        <v/>
      </c>
      <c r="K18" s="138" t="s">
        <v>87</v>
      </c>
      <c r="L18" s="139"/>
      <c r="M18" s="37"/>
      <c r="N18" s="43"/>
      <c r="V18" s="18"/>
      <c r="W18" s="18"/>
      <c r="X18" s="18"/>
      <c r="Y18" s="18"/>
      <c r="Z18" s="18"/>
      <c r="AA18" s="18"/>
      <c r="AB18" s="18"/>
      <c r="AC18" s="18"/>
      <c r="AD18" s="18"/>
      <c r="AE18" s="18"/>
      <c r="AF18" s="18"/>
    </row>
    <row r="19" spans="1:32" ht="40.5" customHeight="1" x14ac:dyDescent="0.25">
      <c r="B19" s="39"/>
      <c r="C19" s="40"/>
      <c r="D19" s="40"/>
      <c r="E19" s="24"/>
      <c r="F19" s="122" t="s">
        <v>88</v>
      </c>
      <c r="G19" s="122"/>
      <c r="H19" s="122"/>
      <c r="I19" s="41" t="str">
        <f>IF(ISNUMBER(J19),IF(J19&gt;=30,"はい","いいえ"),"")</f>
        <v/>
      </c>
      <c r="J19" s="44" t="str">
        <f>IF(AND(ISNUMBER(I16),ISNUMBER(I14)),I16-I14,"")</f>
        <v/>
      </c>
      <c r="K19" s="138"/>
      <c r="L19" s="139"/>
      <c r="M19" s="37"/>
      <c r="N19" s="43"/>
      <c r="V19" s="18"/>
      <c r="W19" s="18"/>
      <c r="X19" s="18"/>
      <c r="Y19" s="18"/>
      <c r="Z19" s="18"/>
      <c r="AA19" s="18"/>
      <c r="AB19" s="18"/>
      <c r="AC19" s="18"/>
      <c r="AD19" s="18"/>
      <c r="AE19" s="18"/>
      <c r="AF19" s="18"/>
    </row>
    <row r="20" spans="1:32" ht="30.75" customHeight="1" x14ac:dyDescent="0.25">
      <c r="B20" s="39"/>
      <c r="C20" s="40"/>
      <c r="D20" s="40"/>
      <c r="E20" s="24"/>
      <c r="F20" s="124" t="str">
        <f>IFERROR(IF(AND(I13&lt;&gt;"",I15&lt;&gt;""),IF(I15-I13&lt;0,C107,""),""),"")</f>
        <v/>
      </c>
      <c r="G20" s="124"/>
      <c r="H20" s="124"/>
      <c r="I20" s="124"/>
      <c r="J20" s="124"/>
      <c r="K20" s="124"/>
      <c r="L20" s="124"/>
      <c r="M20" s="37"/>
      <c r="V20" s="18"/>
      <c r="W20" s="18"/>
      <c r="X20" s="18"/>
      <c r="Y20" s="18"/>
      <c r="Z20" s="18"/>
      <c r="AA20" s="18"/>
      <c r="AB20" s="18"/>
      <c r="AC20" s="18"/>
      <c r="AD20" s="18"/>
      <c r="AE20" s="18"/>
      <c r="AF20" s="18"/>
    </row>
    <row r="21" spans="1:32" ht="25.35" customHeight="1" x14ac:dyDescent="0.25">
      <c r="B21" s="39"/>
      <c r="C21" s="40"/>
      <c r="D21" s="40"/>
      <c r="E21" s="24"/>
      <c r="F21" s="124" t="str">
        <f>IFERROR(IF(AND(J13&lt;&gt;"",I17&lt;&gt;""),IF(I17-J13&lt;0,C108,""),""),"")</f>
        <v/>
      </c>
      <c r="G21" s="124"/>
      <c r="H21" s="124"/>
      <c r="I21" s="124"/>
      <c r="J21" s="124"/>
      <c r="K21" s="124"/>
      <c r="L21" s="124"/>
      <c r="R21" s="18"/>
      <c r="S21" s="18"/>
      <c r="T21" s="18"/>
      <c r="U21" s="18"/>
      <c r="V21" s="18"/>
      <c r="W21" s="18"/>
      <c r="X21" s="18"/>
      <c r="Y21" s="18"/>
      <c r="Z21" s="18"/>
      <c r="AA21" s="18"/>
      <c r="AB21" s="18"/>
      <c r="AC21" s="18"/>
      <c r="AD21" s="18"/>
      <c r="AE21" s="18"/>
      <c r="AF21" s="18"/>
    </row>
    <row r="22" spans="1:32" ht="25.35" customHeight="1" x14ac:dyDescent="0.25">
      <c r="B22" s="39"/>
      <c r="C22" s="40"/>
      <c r="D22" s="40"/>
      <c r="E22" s="24"/>
      <c r="F22" s="125" t="str">
        <f>IFERROR(IF(AND(I13&lt;&gt;"",I14&lt;&gt;""),IF(I14-I13&lt;0,C109,""),""),"")</f>
        <v/>
      </c>
      <c r="G22" s="125"/>
      <c r="H22" s="125"/>
      <c r="I22" s="125"/>
      <c r="J22" s="125"/>
      <c r="K22" s="125"/>
      <c r="L22" s="125"/>
      <c r="R22" s="18"/>
      <c r="S22" s="18"/>
      <c r="T22" s="18"/>
      <c r="U22" s="18"/>
      <c r="V22" s="18"/>
      <c r="W22" s="18"/>
      <c r="X22" s="18"/>
      <c r="Y22" s="18"/>
      <c r="Z22" s="18"/>
      <c r="AA22" s="18"/>
      <c r="AB22" s="18"/>
      <c r="AC22" s="18"/>
      <c r="AD22" s="18"/>
      <c r="AE22" s="18"/>
      <c r="AF22" s="18"/>
    </row>
    <row r="23" spans="1:32" ht="31.35" customHeight="1" x14ac:dyDescent="0.25">
      <c r="F23" s="125" t="str">
        <f>IFERROR(IF(AND(I16&lt;&gt;"",J13&lt;&gt;""),IF(I16-J13&lt;0,C110,""),""),"")</f>
        <v/>
      </c>
      <c r="G23" s="125"/>
      <c r="H23" s="125"/>
      <c r="I23" s="125"/>
      <c r="J23" s="125"/>
      <c r="K23" s="125"/>
      <c r="L23" s="125"/>
      <c r="R23" s="18"/>
      <c r="S23" s="18"/>
      <c r="T23" s="18"/>
      <c r="U23" s="18"/>
      <c r="V23" s="18"/>
      <c r="W23" s="18"/>
      <c r="X23" s="18"/>
      <c r="Y23" s="18"/>
      <c r="Z23" s="18"/>
      <c r="AA23" s="18"/>
      <c r="AB23" s="18"/>
      <c r="AC23" s="18"/>
      <c r="AD23" s="18"/>
      <c r="AE23" s="18"/>
      <c r="AF23" s="18"/>
    </row>
    <row r="24" spans="1:32" ht="26.85" customHeight="1" x14ac:dyDescent="0.25">
      <c r="A24" s="45"/>
      <c r="B24" s="45"/>
      <c r="C24" s="46"/>
      <c r="D24" s="46"/>
      <c r="E24" s="46"/>
      <c r="F24" s="46"/>
      <c r="G24" s="46"/>
      <c r="H24" s="46"/>
      <c r="I24" s="46"/>
      <c r="J24" s="46"/>
      <c r="K24" s="38"/>
      <c r="L24" s="47" t="s">
        <v>35</v>
      </c>
      <c r="R24" s="18"/>
      <c r="S24" s="18"/>
      <c r="T24" s="18"/>
      <c r="U24" s="18"/>
      <c r="V24" s="18"/>
      <c r="W24" s="18"/>
      <c r="X24" s="18"/>
      <c r="Y24" s="18"/>
      <c r="Z24" s="18"/>
      <c r="AA24" s="18"/>
      <c r="AB24" s="18"/>
      <c r="AC24" s="18"/>
      <c r="AD24" s="18"/>
      <c r="AE24" s="18"/>
      <c r="AF24" s="18"/>
    </row>
    <row r="25" spans="1:32" ht="26.85" customHeight="1" x14ac:dyDescent="0.25">
      <c r="L25" s="48" t="s">
        <v>36</v>
      </c>
      <c r="R25" s="18"/>
      <c r="S25" s="18"/>
      <c r="T25" s="18"/>
      <c r="U25" s="18"/>
      <c r="V25" s="18"/>
      <c r="W25" s="18"/>
      <c r="X25" s="18"/>
      <c r="Y25" s="18"/>
      <c r="Z25" s="18"/>
      <c r="AA25" s="18"/>
      <c r="AB25" s="18"/>
      <c r="AC25" s="18"/>
      <c r="AD25" s="18"/>
      <c r="AE25" s="18"/>
      <c r="AF25" s="18"/>
    </row>
    <row r="26" spans="1:32" ht="26.85" customHeight="1" x14ac:dyDescent="0.25">
      <c r="R26" s="18"/>
      <c r="S26" s="18"/>
      <c r="T26" s="18"/>
      <c r="U26" s="18"/>
      <c r="V26" s="18"/>
      <c r="W26" s="18"/>
      <c r="X26" s="18"/>
      <c r="Y26" s="18"/>
      <c r="Z26" s="18"/>
      <c r="AA26" s="18"/>
      <c r="AB26" s="18"/>
      <c r="AC26" s="18"/>
      <c r="AD26" s="18"/>
      <c r="AE26" s="18"/>
      <c r="AF26" s="18"/>
    </row>
    <row r="27" spans="1:32" ht="32.1" customHeight="1" x14ac:dyDescent="0.25">
      <c r="B27" s="110" t="s">
        <v>37</v>
      </c>
      <c r="C27" s="110"/>
      <c r="D27" s="110"/>
      <c r="E27" s="110"/>
      <c r="H27" s="49"/>
      <c r="I27" s="49"/>
      <c r="J27" s="49"/>
      <c r="R27" s="18"/>
      <c r="S27" s="18"/>
      <c r="T27" s="18"/>
      <c r="U27" s="18"/>
      <c r="V27" s="18"/>
      <c r="W27" s="18"/>
      <c r="X27" s="18"/>
      <c r="Y27" s="18"/>
      <c r="Z27" s="18"/>
      <c r="AA27" s="18"/>
      <c r="AB27" s="18"/>
      <c r="AC27" s="18"/>
    </row>
    <row r="28" spans="1:32" ht="52.5" customHeight="1" x14ac:dyDescent="0.25">
      <c r="B28" s="126" t="s">
        <v>38</v>
      </c>
      <c r="C28" s="126"/>
      <c r="D28" s="126"/>
      <c r="E28" s="126"/>
      <c r="F28" s="126"/>
      <c r="G28" s="126"/>
      <c r="H28" s="126"/>
      <c r="I28" s="126"/>
      <c r="J28" s="126"/>
      <c r="K28" s="126"/>
      <c r="L28" s="126"/>
      <c r="R28" s="18"/>
      <c r="S28" s="18"/>
      <c r="T28" s="18"/>
      <c r="U28" s="18"/>
      <c r="V28" s="18"/>
      <c r="W28" s="18"/>
      <c r="X28" s="18"/>
      <c r="Y28" s="18"/>
      <c r="Z28" s="18"/>
      <c r="AA28" s="18"/>
      <c r="AB28" s="18"/>
      <c r="AC28" s="18"/>
    </row>
    <row r="29" spans="1:32" ht="10.5" customHeight="1" x14ac:dyDescent="0.25">
      <c r="B29" s="50"/>
      <c r="F29" s="49"/>
      <c r="R29" s="18"/>
      <c r="S29" s="18"/>
      <c r="T29" s="18"/>
      <c r="U29" s="18"/>
      <c r="V29" s="18"/>
      <c r="W29" s="18"/>
      <c r="X29" s="18"/>
      <c r="Y29" s="18"/>
      <c r="Z29" s="18"/>
      <c r="AA29" s="18"/>
      <c r="AB29" s="18"/>
      <c r="AC29" s="18"/>
    </row>
    <row r="30" spans="1:32" ht="19.350000000000001" customHeight="1" x14ac:dyDescent="0.25">
      <c r="B30" s="39" t="s">
        <v>39</v>
      </c>
      <c r="R30" s="18"/>
      <c r="S30" s="18"/>
      <c r="T30" s="18"/>
      <c r="U30" s="18"/>
      <c r="V30" s="18"/>
      <c r="W30" s="18"/>
      <c r="X30" s="18"/>
      <c r="Y30" s="18"/>
      <c r="Z30" s="18"/>
      <c r="AA30" s="18"/>
      <c r="AB30" s="18"/>
      <c r="AC30" s="18"/>
    </row>
    <row r="31" spans="1:32" ht="5.45" customHeight="1" x14ac:dyDescent="0.25">
      <c r="B31" s="51"/>
      <c r="R31" s="18"/>
      <c r="S31" s="18"/>
      <c r="T31" s="18"/>
      <c r="U31" s="18"/>
      <c r="V31" s="18"/>
      <c r="W31" s="18"/>
      <c r="X31" s="18"/>
      <c r="Y31" s="18"/>
      <c r="Z31" s="18"/>
      <c r="AA31" s="18"/>
      <c r="AB31" s="18"/>
      <c r="AC31" s="18"/>
    </row>
    <row r="32" spans="1:32" ht="19.350000000000001" customHeight="1" x14ac:dyDescent="0.25">
      <c r="B32" s="24" t="s">
        <v>40</v>
      </c>
      <c r="C32" s="24"/>
      <c r="R32" s="18"/>
      <c r="S32" s="18"/>
      <c r="T32" s="18"/>
      <c r="U32" s="18"/>
      <c r="V32" s="18"/>
      <c r="W32" s="18"/>
      <c r="X32" s="18"/>
      <c r="Y32" s="18"/>
      <c r="Z32" s="18"/>
      <c r="AA32" s="18"/>
      <c r="AB32" s="18"/>
      <c r="AC32" s="18"/>
    </row>
    <row r="33" spans="1:29" ht="35.85" customHeight="1" thickBot="1" x14ac:dyDescent="0.3">
      <c r="B33" s="119" t="s">
        <v>41</v>
      </c>
      <c r="C33" s="120"/>
      <c r="D33" s="90" t="s">
        <v>42</v>
      </c>
      <c r="E33" s="91"/>
      <c r="I33" s="82" t="s">
        <v>43</v>
      </c>
      <c r="J33" s="123"/>
      <c r="R33" s="18"/>
      <c r="S33" s="18"/>
      <c r="T33" s="18"/>
      <c r="U33" s="18"/>
      <c r="V33" s="18"/>
      <c r="W33" s="18"/>
      <c r="X33" s="18"/>
      <c r="Y33" s="18"/>
      <c r="Z33" s="18"/>
      <c r="AA33" s="18"/>
      <c r="AB33" s="18"/>
      <c r="AC33" s="18"/>
    </row>
    <row r="34" spans="1:29" ht="35.1" customHeight="1" thickTop="1" x14ac:dyDescent="0.25">
      <c r="B34" s="183"/>
      <c r="C34" s="184"/>
      <c r="D34" s="183"/>
      <c r="E34" s="184"/>
      <c r="H34" s="27" t="s">
        <v>44</v>
      </c>
      <c r="I34" s="88">
        <f>B34+ROUND(IFERROR(D34/I42,0),1)</f>
        <v>0</v>
      </c>
      <c r="J34" s="89"/>
      <c r="R34" s="18"/>
      <c r="S34" s="18"/>
      <c r="T34" s="18"/>
      <c r="U34" s="18"/>
      <c r="V34" s="18"/>
      <c r="W34" s="18"/>
      <c r="X34" s="18"/>
      <c r="Y34" s="18"/>
      <c r="Z34" s="18"/>
      <c r="AA34" s="18"/>
      <c r="AB34" s="18"/>
      <c r="AC34" s="18"/>
    </row>
    <row r="35" spans="1:29" ht="19.350000000000001" customHeight="1" x14ac:dyDescent="0.25">
      <c r="H35" s="39"/>
      <c r="I35" t="s">
        <v>45</v>
      </c>
      <c r="R35" s="18"/>
      <c r="S35" s="18"/>
      <c r="T35" s="18"/>
      <c r="U35" s="18"/>
      <c r="V35" s="18"/>
      <c r="W35" s="18"/>
      <c r="X35" s="18"/>
      <c r="Y35" s="18"/>
      <c r="Z35" s="18"/>
      <c r="AA35" s="18"/>
      <c r="AB35" s="18"/>
      <c r="AC35" s="18"/>
    </row>
    <row r="36" spans="1:29" ht="19.350000000000001" customHeight="1" x14ac:dyDescent="0.25">
      <c r="B36" s="24" t="s">
        <v>46</v>
      </c>
      <c r="H36" s="39"/>
      <c r="R36" s="18"/>
      <c r="S36" s="18"/>
      <c r="T36" s="18"/>
      <c r="U36" s="18"/>
      <c r="V36" s="18"/>
      <c r="W36" s="18"/>
      <c r="X36" s="18"/>
      <c r="Y36" s="18"/>
      <c r="Z36" s="18"/>
      <c r="AA36" s="18"/>
      <c r="AB36" s="18"/>
      <c r="AC36" s="18"/>
    </row>
    <row r="37" spans="1:29" ht="35.85" customHeight="1" thickBot="1" x14ac:dyDescent="0.3">
      <c r="B37" s="90" t="s">
        <v>47</v>
      </c>
      <c r="C37" s="91"/>
      <c r="D37" s="90" t="s">
        <v>42</v>
      </c>
      <c r="E37" s="91"/>
      <c r="F37" s="80" t="s">
        <v>48</v>
      </c>
      <c r="G37" s="81"/>
      <c r="H37" s="39"/>
      <c r="I37" s="82" t="s">
        <v>49</v>
      </c>
      <c r="J37" s="123"/>
      <c r="R37" s="18"/>
      <c r="S37" s="18"/>
      <c r="T37" s="18"/>
      <c r="U37" s="18"/>
      <c r="V37" s="18"/>
      <c r="W37" s="18"/>
      <c r="X37" s="18"/>
      <c r="Y37" s="18"/>
      <c r="Z37" s="18"/>
      <c r="AA37" s="18"/>
      <c r="AB37" s="18"/>
      <c r="AC37" s="18"/>
    </row>
    <row r="38" spans="1:29" ht="35.1" customHeight="1" thickTop="1" x14ac:dyDescent="0.25">
      <c r="B38" s="183"/>
      <c r="C38" s="184"/>
      <c r="D38" s="183"/>
      <c r="E38" s="184"/>
      <c r="F38" s="185"/>
      <c r="G38" s="186"/>
      <c r="H38" s="27" t="s">
        <v>44</v>
      </c>
      <c r="I38" s="88">
        <f>ROUND(IFERROR((B38)/F38,0)+IFERROR(D38/I42,0),1)</f>
        <v>0</v>
      </c>
      <c r="J38" s="89"/>
      <c r="R38" s="18"/>
      <c r="S38" s="18"/>
      <c r="T38" s="18"/>
      <c r="U38" s="18"/>
      <c r="V38" s="18"/>
      <c r="W38" s="18"/>
      <c r="X38" s="18"/>
      <c r="Y38" s="18"/>
      <c r="Z38" s="18"/>
      <c r="AA38" s="18"/>
      <c r="AB38" s="18"/>
      <c r="AC38" s="18"/>
    </row>
    <row r="39" spans="1:29" ht="19.350000000000001" customHeight="1" x14ac:dyDescent="0.25">
      <c r="H39" s="39"/>
      <c r="I39" t="s">
        <v>45</v>
      </c>
      <c r="R39" s="18"/>
      <c r="S39" s="18"/>
      <c r="T39" s="18"/>
      <c r="U39" s="18"/>
      <c r="V39" s="18"/>
      <c r="W39" s="18"/>
      <c r="X39" s="18"/>
      <c r="Y39" s="18"/>
      <c r="Z39" s="18"/>
      <c r="AA39" s="18"/>
      <c r="AB39" s="18"/>
      <c r="AC39" s="18"/>
    </row>
    <row r="40" spans="1:29" ht="19.350000000000001" customHeight="1" x14ac:dyDescent="0.25">
      <c r="B40" s="24" t="s">
        <v>50</v>
      </c>
      <c r="H40" s="39"/>
      <c r="R40" s="18"/>
      <c r="S40" s="18"/>
      <c r="T40" s="18"/>
      <c r="U40" s="18"/>
      <c r="V40" s="18"/>
      <c r="W40" s="18"/>
      <c r="X40" s="18"/>
      <c r="Y40" s="18"/>
      <c r="Z40" s="18"/>
      <c r="AA40" s="18"/>
      <c r="AB40" s="18"/>
      <c r="AC40" s="18"/>
    </row>
    <row r="41" spans="1:29" ht="35.85" customHeight="1" thickBot="1" x14ac:dyDescent="0.3">
      <c r="B41" s="115" t="s">
        <v>51</v>
      </c>
      <c r="C41" s="116"/>
      <c r="D41" s="115" t="s">
        <v>52</v>
      </c>
      <c r="E41" s="116"/>
      <c r="F41" s="80" t="s">
        <v>53</v>
      </c>
      <c r="G41" s="81"/>
      <c r="H41" s="39"/>
      <c r="I41" s="82" t="s">
        <v>54</v>
      </c>
      <c r="J41" s="83"/>
      <c r="P41" s="18"/>
      <c r="Q41" s="18"/>
      <c r="R41" s="18"/>
      <c r="S41" s="18"/>
      <c r="T41" s="18"/>
      <c r="U41" s="18"/>
      <c r="V41" s="18"/>
      <c r="W41" s="18"/>
      <c r="X41" s="18"/>
      <c r="Y41" s="18"/>
      <c r="Z41" s="18"/>
      <c r="AA41" s="18"/>
    </row>
    <row r="42" spans="1:29" ht="35.1" customHeight="1" thickTop="1" x14ac:dyDescent="0.25">
      <c r="B42" s="187"/>
      <c r="C42" s="188"/>
      <c r="D42" s="187"/>
      <c r="E42" s="188"/>
      <c r="F42" s="100">
        <v>12</v>
      </c>
      <c r="G42" s="101"/>
      <c r="H42" s="27" t="s">
        <v>44</v>
      </c>
      <c r="I42" s="84">
        <f>(B42-D42)*F38/F42</f>
        <v>0</v>
      </c>
      <c r="J42" s="85"/>
      <c r="P42" s="18"/>
      <c r="Q42" s="18"/>
      <c r="R42" s="18"/>
      <c r="S42" s="18"/>
      <c r="T42" s="18"/>
      <c r="U42" s="18"/>
      <c r="V42" s="18"/>
      <c r="W42" s="18"/>
      <c r="X42" s="18"/>
      <c r="Y42" s="18"/>
      <c r="Z42" s="18"/>
      <c r="AA42" s="18"/>
    </row>
    <row r="43" spans="1:29" ht="19.350000000000001" customHeight="1" x14ac:dyDescent="0.25">
      <c r="H43" s="39"/>
      <c r="R43" s="18"/>
      <c r="S43" s="18"/>
      <c r="T43" s="18"/>
      <c r="U43" s="18"/>
      <c r="V43" s="18"/>
      <c r="W43" s="18"/>
      <c r="X43" s="18"/>
      <c r="Y43" s="18"/>
      <c r="Z43" s="18"/>
      <c r="AA43" s="18"/>
      <c r="AB43" s="18"/>
      <c r="AC43" s="18"/>
    </row>
    <row r="44" spans="1:29" ht="19.350000000000001" customHeight="1" x14ac:dyDescent="0.25">
      <c r="B44" s="22" t="s">
        <v>55</v>
      </c>
      <c r="H44" s="39"/>
      <c r="R44" s="18"/>
      <c r="S44" s="18"/>
      <c r="T44" s="18"/>
      <c r="U44" s="18"/>
      <c r="V44" s="18"/>
      <c r="W44" s="18"/>
      <c r="X44" s="18"/>
      <c r="Y44" s="18"/>
      <c r="Z44" s="18"/>
      <c r="AA44" s="18"/>
      <c r="AB44" s="18"/>
      <c r="AC44" s="18"/>
    </row>
    <row r="45" spans="1:29" ht="18.600000000000001" customHeight="1" x14ac:dyDescent="0.25">
      <c r="A45" s="52"/>
      <c r="B45" s="24" t="s">
        <v>56</v>
      </c>
      <c r="C45" s="24"/>
      <c r="D45" s="24"/>
      <c r="E45" s="24"/>
      <c r="F45" s="24"/>
      <c r="G45" s="24"/>
      <c r="H45" s="39"/>
      <c r="I45" s="24"/>
      <c r="J45" s="24"/>
      <c r="K45" s="52"/>
      <c r="L45" s="52"/>
      <c r="M45" s="52"/>
      <c r="N45" s="52"/>
      <c r="O45" s="52"/>
      <c r="P45" s="52"/>
      <c r="Q45" s="52"/>
      <c r="R45" s="18"/>
      <c r="S45" s="18"/>
      <c r="T45" s="18"/>
      <c r="U45" s="18"/>
      <c r="V45" s="18"/>
      <c r="W45" s="18"/>
      <c r="X45" s="18"/>
      <c r="Y45" s="18"/>
      <c r="Z45" s="18"/>
      <c r="AA45" s="18"/>
      <c r="AB45" s="18"/>
      <c r="AC45" s="18"/>
    </row>
    <row r="46" spans="1:29" ht="35.85" customHeight="1" thickBot="1" x14ac:dyDescent="0.3">
      <c r="A46" s="52"/>
      <c r="B46" s="90" t="s">
        <v>47</v>
      </c>
      <c r="C46" s="91"/>
      <c r="D46" s="90" t="s">
        <v>42</v>
      </c>
      <c r="E46" s="91"/>
      <c r="F46" s="80" t="s">
        <v>54</v>
      </c>
      <c r="G46" s="81"/>
      <c r="H46" s="39"/>
      <c r="I46" s="82" t="s">
        <v>57</v>
      </c>
      <c r="J46" s="83"/>
      <c r="K46" s="52"/>
      <c r="L46" s="52"/>
      <c r="M46" s="52"/>
      <c r="N46" s="52"/>
      <c r="O46" s="52"/>
      <c r="P46" s="52"/>
      <c r="Q46" s="52"/>
      <c r="R46" s="18"/>
      <c r="S46" s="18"/>
      <c r="T46" s="18"/>
      <c r="U46" s="18"/>
      <c r="V46" s="18"/>
      <c r="W46" s="18"/>
      <c r="X46" s="18"/>
      <c r="Y46" s="18"/>
      <c r="Z46" s="18"/>
      <c r="AA46" s="18"/>
      <c r="AB46" s="18"/>
      <c r="AC46" s="18"/>
    </row>
    <row r="47" spans="1:29" ht="35.1" customHeight="1" thickTop="1" x14ac:dyDescent="0.25">
      <c r="A47" s="52"/>
      <c r="B47" s="189"/>
      <c r="C47" s="190"/>
      <c r="D47" s="189"/>
      <c r="E47" s="190"/>
      <c r="F47" s="185"/>
      <c r="G47" s="186"/>
      <c r="H47" s="27" t="s">
        <v>44</v>
      </c>
      <c r="I47" s="104">
        <f>ROUND(IFERROR((B47+D47)/I51,0),0)</f>
        <v>0</v>
      </c>
      <c r="J47" s="105"/>
      <c r="M47" s="52"/>
      <c r="N47" s="52"/>
      <c r="O47" s="52"/>
      <c r="P47" s="52"/>
      <c r="Q47" s="52"/>
      <c r="R47" s="18"/>
      <c r="S47" s="18"/>
      <c r="T47" s="18"/>
      <c r="U47" s="18"/>
      <c r="V47" s="18"/>
      <c r="W47" s="18"/>
      <c r="X47" s="18"/>
      <c r="Y47" s="18"/>
      <c r="Z47" s="18"/>
      <c r="AA47" s="18"/>
      <c r="AB47" s="18"/>
      <c r="AC47" s="18"/>
    </row>
    <row r="48" spans="1:29" ht="18.600000000000001" customHeight="1" x14ac:dyDescent="0.25">
      <c r="B48" s="53"/>
      <c r="C48" s="27"/>
      <c r="D48" s="53"/>
      <c r="E48" s="27"/>
      <c r="F48" s="53"/>
      <c r="G48" s="27"/>
      <c r="H48" s="54"/>
      <c r="I48" t="s">
        <v>45</v>
      </c>
      <c r="J48" s="27"/>
      <c r="K48" s="52"/>
      <c r="L48" s="52"/>
      <c r="R48" s="18"/>
      <c r="S48" s="18"/>
      <c r="T48" s="18"/>
      <c r="U48" s="18"/>
      <c r="V48" s="18"/>
      <c r="W48" s="18"/>
      <c r="X48" s="18"/>
      <c r="Y48" s="18"/>
      <c r="Z48" s="18"/>
      <c r="AA48" s="18"/>
      <c r="AB48" s="18"/>
      <c r="AC48" s="18"/>
    </row>
    <row r="49" spans="1:29" ht="19.350000000000001" customHeight="1" x14ac:dyDescent="0.25">
      <c r="B49" s="24" t="s">
        <v>58</v>
      </c>
      <c r="F49" s="55"/>
      <c r="H49" s="39"/>
      <c r="R49" s="18"/>
      <c r="S49" s="18"/>
      <c r="T49" s="18"/>
      <c r="U49" s="18"/>
      <c r="V49" s="18"/>
      <c r="W49" s="18"/>
      <c r="X49" s="18"/>
      <c r="Y49" s="18"/>
      <c r="Z49" s="18"/>
      <c r="AA49" s="18"/>
      <c r="AB49" s="18"/>
      <c r="AC49" s="18"/>
    </row>
    <row r="50" spans="1:29" ht="39.6" customHeight="1" thickBot="1" x14ac:dyDescent="0.3">
      <c r="B50" s="115" t="s">
        <v>51</v>
      </c>
      <c r="C50" s="116"/>
      <c r="D50" s="115" t="s">
        <v>52</v>
      </c>
      <c r="E50" s="116"/>
      <c r="F50" s="80" t="s">
        <v>53</v>
      </c>
      <c r="G50" s="81"/>
      <c r="H50" s="39"/>
      <c r="I50" s="82" t="s">
        <v>54</v>
      </c>
      <c r="J50" s="83"/>
      <c r="P50" s="18"/>
      <c r="Q50" s="18"/>
      <c r="R50" s="18"/>
      <c r="S50" s="18"/>
      <c r="T50" s="18"/>
      <c r="U50" s="18"/>
      <c r="V50" s="18"/>
      <c r="W50" s="18"/>
      <c r="X50" s="18"/>
      <c r="Y50" s="18"/>
      <c r="Z50" s="18"/>
      <c r="AA50" s="18"/>
    </row>
    <row r="51" spans="1:29" ht="35.1" customHeight="1" thickTop="1" x14ac:dyDescent="0.25">
      <c r="B51" s="187"/>
      <c r="C51" s="188"/>
      <c r="D51" s="187"/>
      <c r="E51" s="188"/>
      <c r="F51" s="100">
        <v>12</v>
      </c>
      <c r="G51" s="101"/>
      <c r="H51" s="27" t="s">
        <v>44</v>
      </c>
      <c r="I51" s="84">
        <f>(B51-D51)*F47/F51</f>
        <v>0</v>
      </c>
      <c r="J51" s="85"/>
      <c r="P51" s="18"/>
      <c r="Q51" s="18"/>
      <c r="R51" s="18"/>
      <c r="S51" s="18"/>
      <c r="T51" s="18"/>
      <c r="U51" s="18"/>
      <c r="V51" s="18"/>
      <c r="W51" s="18"/>
      <c r="X51" s="18"/>
      <c r="Y51" s="18"/>
      <c r="Z51" s="18"/>
      <c r="AA51" s="18"/>
    </row>
    <row r="52" spans="1:29" ht="19.350000000000001" customHeight="1" x14ac:dyDescent="0.25">
      <c r="I52" s="54"/>
      <c r="K52" s="24"/>
      <c r="L52" s="24"/>
      <c r="R52" s="18"/>
      <c r="S52" s="18"/>
      <c r="T52" s="18"/>
      <c r="U52" s="18"/>
      <c r="V52" s="18"/>
      <c r="W52" s="18"/>
      <c r="X52" s="18"/>
      <c r="Y52" s="18"/>
      <c r="Z52" s="18"/>
      <c r="AA52" s="18"/>
      <c r="AB52" s="18"/>
      <c r="AC52" s="18"/>
    </row>
    <row r="53" spans="1:29" ht="19.350000000000001" customHeight="1" x14ac:dyDescent="0.25">
      <c r="A53" s="24"/>
      <c r="B53" s="24" t="s">
        <v>59</v>
      </c>
      <c r="C53" s="24"/>
      <c r="D53" s="24"/>
      <c r="E53" s="24"/>
      <c r="F53" s="24"/>
      <c r="G53" s="24"/>
      <c r="H53" s="24"/>
      <c r="I53" s="24"/>
      <c r="J53" s="24"/>
      <c r="K53" s="24"/>
      <c r="L53" s="24"/>
      <c r="M53" s="24"/>
      <c r="N53" s="24"/>
      <c r="O53" s="24"/>
      <c r="P53" s="24"/>
      <c r="Q53" s="24"/>
      <c r="R53" s="18"/>
      <c r="S53" s="18"/>
      <c r="T53" s="18"/>
      <c r="U53" s="18"/>
      <c r="V53" s="18"/>
      <c r="W53" s="18"/>
      <c r="X53" s="18"/>
      <c r="Y53" s="18"/>
      <c r="Z53" s="18"/>
      <c r="AA53" s="18"/>
      <c r="AB53" s="18"/>
      <c r="AC53" s="18"/>
    </row>
    <row r="54" spans="1:29" ht="35.85" customHeight="1" thickBot="1" x14ac:dyDescent="0.3">
      <c r="A54" s="24"/>
      <c r="B54" s="90" t="s">
        <v>60</v>
      </c>
      <c r="C54" s="91"/>
      <c r="D54" s="92" t="s">
        <v>61</v>
      </c>
      <c r="E54" s="113"/>
      <c r="F54" s="56"/>
      <c r="G54" s="57"/>
      <c r="H54" s="82" t="s">
        <v>62</v>
      </c>
      <c r="I54" s="83"/>
      <c r="J54" s="24"/>
      <c r="M54" s="24"/>
      <c r="N54" s="24"/>
      <c r="O54" s="24"/>
      <c r="P54" s="24"/>
      <c r="Q54" s="24"/>
      <c r="R54" s="18"/>
      <c r="S54" s="18"/>
      <c r="T54" s="18"/>
      <c r="U54" s="18"/>
      <c r="V54" s="18"/>
      <c r="W54" s="18"/>
      <c r="X54" s="18"/>
      <c r="Y54" s="18"/>
      <c r="Z54" s="18"/>
      <c r="AA54" s="18"/>
      <c r="AB54" s="18"/>
      <c r="AC54" s="18"/>
    </row>
    <row r="55" spans="1:29" ht="35.1" customHeight="1" thickTop="1" x14ac:dyDescent="0.25">
      <c r="B55" s="191"/>
      <c r="C55" s="192"/>
      <c r="D55" s="193"/>
      <c r="E55" s="194"/>
      <c r="F55" s="86" t="s">
        <v>63</v>
      </c>
      <c r="G55" s="87"/>
      <c r="H55" s="88" t="str">
        <f>IFERROR(ROUND(B55/D55,1),"")</f>
        <v/>
      </c>
      <c r="I55" s="89"/>
      <c r="R55" s="18"/>
      <c r="S55" s="18"/>
      <c r="T55" s="18"/>
      <c r="U55" s="18"/>
      <c r="V55" s="18"/>
      <c r="W55" s="18"/>
      <c r="X55" s="18"/>
      <c r="Y55" s="18"/>
      <c r="Z55" s="18"/>
      <c r="AA55" s="18"/>
      <c r="AB55" s="18"/>
      <c r="AC55" s="18"/>
    </row>
    <row r="56" spans="1:29" ht="19.350000000000001" customHeight="1" x14ac:dyDescent="0.25">
      <c r="D56" t="s">
        <v>64</v>
      </c>
      <c r="H56" t="s">
        <v>45</v>
      </c>
      <c r="R56" s="18"/>
      <c r="S56" s="18"/>
      <c r="T56" s="18"/>
      <c r="U56" s="18"/>
      <c r="V56" s="18"/>
      <c r="W56" s="18"/>
      <c r="X56" s="18"/>
      <c r="Y56" s="18"/>
      <c r="Z56" s="18"/>
      <c r="AA56" s="18"/>
      <c r="AB56" s="18"/>
      <c r="AC56" s="18"/>
    </row>
    <row r="57" spans="1:29" ht="19.350000000000001" customHeight="1" x14ac:dyDescent="0.25">
      <c r="K57" s="58"/>
      <c r="L57" s="59"/>
      <c r="R57" s="18"/>
      <c r="S57" s="18"/>
      <c r="T57" s="18"/>
      <c r="U57" s="18"/>
      <c r="V57" s="18"/>
      <c r="W57" s="18"/>
      <c r="X57" s="18"/>
      <c r="Y57" s="18"/>
      <c r="Z57" s="18"/>
      <c r="AA57" s="18"/>
      <c r="AB57" s="18"/>
      <c r="AC57" s="18"/>
    </row>
    <row r="58" spans="1:29" ht="19.350000000000001" customHeight="1" x14ac:dyDescent="0.25">
      <c r="K58" s="58"/>
      <c r="L58" s="59" t="s">
        <v>65</v>
      </c>
      <c r="R58" s="18"/>
      <c r="S58" s="18"/>
      <c r="T58" s="18"/>
      <c r="U58" s="18"/>
      <c r="V58" s="18"/>
      <c r="W58" s="18"/>
      <c r="X58" s="18"/>
      <c r="Y58" s="18"/>
      <c r="Z58" s="18"/>
      <c r="AA58" s="18"/>
      <c r="AB58" s="18"/>
      <c r="AC58" s="18"/>
    </row>
    <row r="59" spans="1:29" ht="18.75" customHeight="1" x14ac:dyDescent="0.25">
      <c r="K59" s="60"/>
      <c r="L59" s="61" t="s">
        <v>66</v>
      </c>
      <c r="R59" s="18"/>
      <c r="S59" s="18"/>
      <c r="T59" s="18"/>
      <c r="U59" s="18"/>
      <c r="V59" s="18"/>
      <c r="W59" s="18"/>
      <c r="X59" s="18"/>
      <c r="Y59" s="18"/>
      <c r="Z59" s="18"/>
      <c r="AA59" s="18"/>
      <c r="AB59" s="18"/>
      <c r="AC59" s="18"/>
    </row>
    <row r="60" spans="1:29" ht="31.35" customHeight="1" x14ac:dyDescent="0.25">
      <c r="A60" s="22"/>
      <c r="B60" s="22"/>
      <c r="G60" s="62"/>
      <c r="H60" s="62"/>
      <c r="I60" s="62"/>
      <c r="J60" s="62"/>
      <c r="L60" s="63"/>
      <c r="R60" s="18"/>
      <c r="S60" s="18"/>
      <c r="T60" s="18"/>
      <c r="U60" s="18"/>
      <c r="V60" s="18"/>
      <c r="W60" s="18"/>
      <c r="X60" s="18"/>
      <c r="Y60" s="18"/>
      <c r="Z60" s="18"/>
      <c r="AA60" s="18"/>
      <c r="AB60" s="18"/>
      <c r="AC60" s="18"/>
    </row>
    <row r="61" spans="1:29" ht="19.350000000000001" customHeight="1" x14ac:dyDescent="0.25">
      <c r="B61" s="62"/>
      <c r="C61" s="62"/>
      <c r="D61" s="62"/>
      <c r="E61" s="62"/>
      <c r="L61" s="63"/>
      <c r="R61" s="18"/>
      <c r="S61" s="18"/>
      <c r="T61" s="18"/>
      <c r="U61" s="18"/>
      <c r="V61" s="18"/>
      <c r="W61" s="18"/>
      <c r="X61" s="18"/>
      <c r="Y61" s="18"/>
      <c r="Z61" s="18"/>
      <c r="AA61" s="18"/>
      <c r="AB61" s="18"/>
      <c r="AC61" s="18"/>
    </row>
    <row r="62" spans="1:29" ht="32.1" customHeight="1" x14ac:dyDescent="0.25">
      <c r="B62" s="110" t="s">
        <v>67</v>
      </c>
      <c r="C62" s="110"/>
      <c r="D62" s="110"/>
      <c r="E62" s="110"/>
      <c r="F62" s="62"/>
      <c r="R62" s="18"/>
      <c r="S62" s="18"/>
      <c r="T62" s="18"/>
      <c r="U62" s="18"/>
      <c r="V62" s="18"/>
      <c r="W62" s="18"/>
      <c r="X62" s="18"/>
      <c r="Y62" s="18"/>
      <c r="Z62" s="18"/>
      <c r="AA62" s="18"/>
      <c r="AB62" s="18"/>
      <c r="AC62" s="18"/>
    </row>
    <row r="63" spans="1:29" ht="21.6" customHeight="1" x14ac:dyDescent="0.25">
      <c r="B63" s="39" t="s">
        <v>39</v>
      </c>
      <c r="C63" s="64"/>
      <c r="D63" s="64"/>
      <c r="E63" s="64"/>
      <c r="R63" s="18"/>
      <c r="S63" s="18"/>
      <c r="T63" s="18"/>
      <c r="U63" s="18"/>
      <c r="V63" s="18"/>
      <c r="W63" s="18"/>
      <c r="X63" s="18"/>
      <c r="Y63" s="18"/>
      <c r="Z63" s="18"/>
      <c r="AA63" s="18"/>
      <c r="AB63" s="18"/>
      <c r="AC63" s="18"/>
    </row>
    <row r="64" spans="1:29" x14ac:dyDescent="0.25">
      <c r="R64" s="18"/>
      <c r="S64" s="18"/>
      <c r="T64" s="18"/>
      <c r="U64" s="18"/>
      <c r="V64" s="18"/>
      <c r="W64" s="18"/>
      <c r="X64" s="18"/>
      <c r="Y64" s="18"/>
      <c r="Z64" s="18"/>
      <c r="AA64" s="18"/>
      <c r="AB64" s="18"/>
      <c r="AC64" s="18"/>
    </row>
    <row r="65" spans="1:29" ht="19.350000000000001" customHeight="1" x14ac:dyDescent="0.25">
      <c r="B65" s="24" t="s">
        <v>40</v>
      </c>
      <c r="C65" s="24"/>
      <c r="R65" s="18"/>
      <c r="S65" s="18"/>
      <c r="T65" s="18"/>
      <c r="U65" s="18"/>
      <c r="V65" s="18"/>
      <c r="W65" s="18"/>
      <c r="X65" s="18"/>
      <c r="Y65" s="18"/>
      <c r="Z65" s="18"/>
      <c r="AA65" s="18"/>
      <c r="AB65" s="18"/>
      <c r="AC65" s="18"/>
    </row>
    <row r="66" spans="1:29" ht="35.85" customHeight="1" thickBot="1" x14ac:dyDescent="0.3">
      <c r="B66" s="119" t="s">
        <v>41</v>
      </c>
      <c r="C66" s="120"/>
      <c r="D66" s="90" t="s">
        <v>42</v>
      </c>
      <c r="E66" s="91"/>
      <c r="I66" s="82" t="s">
        <v>43</v>
      </c>
      <c r="J66" s="123"/>
      <c r="R66" s="18"/>
      <c r="S66" s="18"/>
      <c r="T66" s="18"/>
      <c r="U66" s="18"/>
      <c r="V66" s="18"/>
      <c r="W66" s="18"/>
      <c r="X66" s="18"/>
      <c r="Y66" s="18"/>
      <c r="Z66" s="18"/>
      <c r="AA66" s="18"/>
      <c r="AB66" s="18"/>
      <c r="AC66" s="18"/>
    </row>
    <row r="67" spans="1:29" ht="35.1" customHeight="1" thickTop="1" x14ac:dyDescent="0.25">
      <c r="B67" s="183"/>
      <c r="C67" s="184"/>
      <c r="D67" s="183"/>
      <c r="E67" s="184"/>
      <c r="H67" s="27" t="s">
        <v>44</v>
      </c>
      <c r="I67" s="88">
        <f>B67+ROUND(IFERROR(D67/I75,0),1)</f>
        <v>0</v>
      </c>
      <c r="J67" s="89"/>
      <c r="R67" s="18"/>
      <c r="S67" s="18"/>
      <c r="T67" s="18"/>
      <c r="U67" s="18"/>
      <c r="V67" s="18"/>
      <c r="W67" s="18"/>
      <c r="X67" s="18"/>
      <c r="Y67" s="18"/>
      <c r="Z67" s="18"/>
      <c r="AA67" s="18"/>
      <c r="AB67" s="18"/>
      <c r="AC67" s="18"/>
    </row>
    <row r="68" spans="1:29" ht="19.350000000000001" customHeight="1" x14ac:dyDescent="0.25">
      <c r="H68" s="39"/>
      <c r="I68" t="s">
        <v>45</v>
      </c>
      <c r="R68" s="18"/>
      <c r="S68" s="18"/>
      <c r="T68" s="18"/>
      <c r="U68" s="18"/>
      <c r="V68" s="18"/>
      <c r="W68" s="18"/>
      <c r="X68" s="18"/>
      <c r="Y68" s="18"/>
      <c r="Z68" s="18"/>
      <c r="AA68" s="18"/>
      <c r="AB68" s="18"/>
      <c r="AC68" s="18"/>
    </row>
    <row r="69" spans="1:29" ht="19.350000000000001" customHeight="1" x14ac:dyDescent="0.25">
      <c r="B69" s="24" t="s">
        <v>46</v>
      </c>
      <c r="H69" s="39"/>
      <c r="R69" s="18"/>
      <c r="S69" s="18"/>
      <c r="T69" s="18"/>
      <c r="U69" s="18"/>
      <c r="V69" s="18"/>
      <c r="W69" s="18"/>
      <c r="X69" s="18"/>
      <c r="Y69" s="18"/>
      <c r="Z69" s="18"/>
      <c r="AA69" s="18"/>
      <c r="AB69" s="18"/>
      <c r="AC69" s="18"/>
    </row>
    <row r="70" spans="1:29" ht="35.85" customHeight="1" thickBot="1" x14ac:dyDescent="0.3">
      <c r="B70" s="90" t="s">
        <v>47</v>
      </c>
      <c r="C70" s="91"/>
      <c r="D70" s="90" t="s">
        <v>42</v>
      </c>
      <c r="E70" s="91"/>
      <c r="F70" s="80" t="s">
        <v>48</v>
      </c>
      <c r="G70" s="81"/>
      <c r="H70" s="39"/>
      <c r="I70" s="82" t="s">
        <v>49</v>
      </c>
      <c r="J70" s="123"/>
      <c r="R70" s="18"/>
      <c r="S70" s="18"/>
      <c r="T70" s="18"/>
      <c r="U70" s="18"/>
      <c r="V70" s="18"/>
      <c r="W70" s="18"/>
      <c r="X70" s="18"/>
      <c r="Y70" s="18"/>
      <c r="Z70" s="18"/>
      <c r="AA70" s="18"/>
      <c r="AB70" s="18"/>
      <c r="AC70" s="18"/>
    </row>
    <row r="71" spans="1:29" ht="35.1" customHeight="1" thickTop="1" x14ac:dyDescent="0.25">
      <c r="B71" s="183"/>
      <c r="C71" s="184"/>
      <c r="D71" s="183"/>
      <c r="E71" s="184"/>
      <c r="F71" s="185"/>
      <c r="G71" s="186"/>
      <c r="H71" s="27" t="s">
        <v>44</v>
      </c>
      <c r="I71" s="88">
        <f>ROUND(IFERROR((B71)/F71,0)+IFERROR(D71/I75,0),1)</f>
        <v>0</v>
      </c>
      <c r="J71" s="89"/>
      <c r="R71" s="18"/>
      <c r="S71" s="18"/>
      <c r="T71" s="18"/>
      <c r="U71" s="18"/>
      <c r="V71" s="18"/>
      <c r="W71" s="18"/>
      <c r="X71" s="18"/>
      <c r="Y71" s="18"/>
      <c r="Z71" s="18"/>
      <c r="AA71" s="18"/>
      <c r="AB71" s="18"/>
      <c r="AC71" s="18"/>
    </row>
    <row r="72" spans="1:29" ht="19.350000000000001" customHeight="1" x14ac:dyDescent="0.25">
      <c r="H72" s="39"/>
      <c r="I72" t="s">
        <v>45</v>
      </c>
      <c r="R72" s="18"/>
      <c r="S72" s="18"/>
      <c r="T72" s="18"/>
      <c r="U72" s="18"/>
      <c r="V72" s="18"/>
      <c r="W72" s="18"/>
      <c r="X72" s="18"/>
      <c r="Y72" s="18"/>
      <c r="Z72" s="18"/>
      <c r="AA72" s="18"/>
      <c r="AB72" s="18"/>
      <c r="AC72" s="18"/>
    </row>
    <row r="73" spans="1:29" ht="19.350000000000001" customHeight="1" x14ac:dyDescent="0.25">
      <c r="B73" s="24" t="s">
        <v>50</v>
      </c>
      <c r="H73" s="39"/>
      <c r="R73" s="18"/>
      <c r="S73" s="18"/>
      <c r="T73" s="18"/>
      <c r="U73" s="18"/>
      <c r="V73" s="18"/>
      <c r="W73" s="18"/>
      <c r="X73" s="18"/>
      <c r="Y73" s="18"/>
      <c r="Z73" s="18"/>
      <c r="AA73" s="18"/>
      <c r="AB73" s="18"/>
      <c r="AC73" s="18"/>
    </row>
    <row r="74" spans="1:29" ht="35.85" customHeight="1" thickBot="1" x14ac:dyDescent="0.3">
      <c r="B74" s="115" t="s">
        <v>51</v>
      </c>
      <c r="C74" s="116"/>
      <c r="D74" s="115" t="s">
        <v>52</v>
      </c>
      <c r="E74" s="116"/>
      <c r="F74" s="80" t="s">
        <v>53</v>
      </c>
      <c r="G74" s="81"/>
      <c r="H74" s="39"/>
      <c r="I74" s="82" t="s">
        <v>54</v>
      </c>
      <c r="J74" s="83"/>
      <c r="P74" s="18"/>
      <c r="Q74" s="18"/>
      <c r="R74" s="18"/>
      <c r="S74" s="18"/>
      <c r="T74" s="18"/>
      <c r="U74" s="18"/>
      <c r="V74" s="18"/>
      <c r="W74" s="18"/>
      <c r="X74" s="18"/>
      <c r="Y74" s="18"/>
      <c r="Z74" s="18"/>
      <c r="AA74" s="18"/>
    </row>
    <row r="75" spans="1:29" ht="35.1" customHeight="1" thickTop="1" x14ac:dyDescent="0.25">
      <c r="B75" s="187"/>
      <c r="C75" s="188"/>
      <c r="D75" s="187"/>
      <c r="E75" s="188"/>
      <c r="F75" s="100">
        <v>12</v>
      </c>
      <c r="G75" s="101"/>
      <c r="H75" s="27" t="s">
        <v>44</v>
      </c>
      <c r="I75" s="84">
        <f>(B75-D75)*F71/F75</f>
        <v>0</v>
      </c>
      <c r="J75" s="85"/>
      <c r="P75" s="18"/>
      <c r="Q75" s="18"/>
      <c r="R75" s="18"/>
      <c r="S75" s="18"/>
      <c r="T75" s="18"/>
      <c r="U75" s="18"/>
      <c r="V75" s="18"/>
      <c r="W75" s="18"/>
      <c r="X75" s="18"/>
      <c r="Y75" s="18"/>
      <c r="Z75" s="18"/>
      <c r="AA75" s="18"/>
    </row>
    <row r="76" spans="1:29" ht="19.350000000000001" customHeight="1" x14ac:dyDescent="0.25">
      <c r="H76" s="39"/>
      <c r="R76" s="18"/>
      <c r="S76" s="18"/>
      <c r="T76" s="18"/>
      <c r="U76" s="18"/>
      <c r="V76" s="18"/>
      <c r="W76" s="18"/>
      <c r="X76" s="18"/>
      <c r="Y76" s="18"/>
      <c r="Z76" s="18"/>
      <c r="AA76" s="18"/>
      <c r="AB76" s="18"/>
      <c r="AC76" s="18"/>
    </row>
    <row r="77" spans="1:29" ht="19.350000000000001" customHeight="1" x14ac:dyDescent="0.25">
      <c r="B77" s="22" t="s">
        <v>55</v>
      </c>
      <c r="H77" s="39"/>
      <c r="R77" s="18"/>
      <c r="S77" s="18"/>
      <c r="T77" s="18"/>
      <c r="U77" s="18"/>
      <c r="V77" s="18"/>
      <c r="W77" s="18"/>
      <c r="X77" s="18"/>
      <c r="Y77" s="18"/>
      <c r="Z77" s="18"/>
      <c r="AA77" s="18"/>
      <c r="AB77" s="18"/>
      <c r="AC77" s="18"/>
    </row>
    <row r="78" spans="1:29" ht="18.600000000000001" customHeight="1" x14ac:dyDescent="0.25">
      <c r="A78" s="52"/>
      <c r="B78" s="24" t="s">
        <v>56</v>
      </c>
      <c r="C78" s="24"/>
      <c r="D78" s="24"/>
      <c r="E78" s="24"/>
      <c r="F78" s="24"/>
      <c r="G78" s="24"/>
      <c r="H78" s="39"/>
      <c r="I78" s="24"/>
      <c r="J78" s="24"/>
      <c r="K78" s="52"/>
      <c r="L78" s="52"/>
      <c r="M78" s="52"/>
      <c r="N78" s="52"/>
      <c r="O78" s="52"/>
      <c r="P78" s="52"/>
      <c r="Q78" s="52"/>
      <c r="R78" s="18"/>
      <c r="S78" s="18"/>
      <c r="T78" s="18"/>
      <c r="U78" s="18"/>
      <c r="V78" s="18"/>
      <c r="W78" s="18"/>
      <c r="X78" s="18"/>
      <c r="Y78" s="18"/>
      <c r="Z78" s="18"/>
      <c r="AA78" s="18"/>
      <c r="AB78" s="18"/>
      <c r="AC78" s="18"/>
    </row>
    <row r="79" spans="1:29" ht="35.85" customHeight="1" thickBot="1" x14ac:dyDescent="0.3">
      <c r="A79" s="52"/>
      <c r="B79" s="90" t="s">
        <v>47</v>
      </c>
      <c r="C79" s="91"/>
      <c r="D79" s="90" t="s">
        <v>42</v>
      </c>
      <c r="E79" s="91"/>
      <c r="F79" s="80" t="s">
        <v>54</v>
      </c>
      <c r="G79" s="81"/>
      <c r="H79" s="39"/>
      <c r="I79" s="82" t="s">
        <v>57</v>
      </c>
      <c r="J79" s="83"/>
      <c r="K79" s="52"/>
      <c r="L79" s="52"/>
      <c r="M79" s="52"/>
      <c r="N79" s="52"/>
      <c r="O79" s="52"/>
      <c r="P79" s="52"/>
      <c r="Q79" s="52"/>
      <c r="R79" s="18"/>
      <c r="S79" s="18"/>
      <c r="T79" s="18"/>
      <c r="U79" s="18"/>
      <c r="V79" s="18"/>
      <c r="W79" s="18"/>
      <c r="X79" s="18"/>
      <c r="Y79" s="18"/>
      <c r="Z79" s="18"/>
      <c r="AA79" s="18"/>
      <c r="AB79" s="18"/>
      <c r="AC79" s="18"/>
    </row>
    <row r="80" spans="1:29" ht="35.1" customHeight="1" thickTop="1" x14ac:dyDescent="0.25">
      <c r="A80" s="52"/>
      <c r="B80" s="189"/>
      <c r="C80" s="190"/>
      <c r="D80" s="189"/>
      <c r="E80" s="190"/>
      <c r="F80" s="185"/>
      <c r="G80" s="186"/>
      <c r="H80" s="27" t="s">
        <v>44</v>
      </c>
      <c r="I80" s="104">
        <f>ROUND(IFERROR((B80+D80)/I84,0),0)</f>
        <v>0</v>
      </c>
      <c r="J80" s="105"/>
      <c r="M80" s="52"/>
      <c r="N80" s="52"/>
      <c r="O80" s="52"/>
      <c r="P80" s="52"/>
      <c r="Q80" s="52"/>
      <c r="R80" s="18"/>
      <c r="S80" s="18"/>
      <c r="T80" s="18"/>
      <c r="U80" s="18"/>
      <c r="V80" s="18"/>
      <c r="W80" s="18"/>
      <c r="X80" s="18"/>
      <c r="Y80" s="18"/>
      <c r="Z80" s="18"/>
      <c r="AA80" s="18"/>
      <c r="AB80" s="18"/>
      <c r="AC80" s="18"/>
    </row>
    <row r="81" spans="1:29" ht="18.600000000000001" customHeight="1" x14ac:dyDescent="0.25">
      <c r="B81" s="53"/>
      <c r="C81" s="27"/>
      <c r="D81" s="53"/>
      <c r="E81" s="27"/>
      <c r="F81" s="53"/>
      <c r="G81" s="27"/>
      <c r="H81" s="54"/>
      <c r="I81" t="s">
        <v>45</v>
      </c>
      <c r="J81" s="27"/>
      <c r="K81" s="52"/>
      <c r="L81" s="52"/>
      <c r="R81" s="18"/>
      <c r="S81" s="18"/>
      <c r="T81" s="18"/>
      <c r="U81" s="18"/>
      <c r="V81" s="18"/>
      <c r="W81" s="18"/>
      <c r="X81" s="18"/>
      <c r="Y81" s="18"/>
      <c r="Z81" s="18"/>
      <c r="AA81" s="18"/>
      <c r="AB81" s="18"/>
      <c r="AC81" s="18"/>
    </row>
    <row r="82" spans="1:29" ht="19.350000000000001" customHeight="1" x14ac:dyDescent="0.25">
      <c r="B82" s="24" t="s">
        <v>58</v>
      </c>
      <c r="F82" s="55"/>
      <c r="H82" s="39"/>
      <c r="R82" s="18"/>
      <c r="S82" s="18"/>
      <c r="T82" s="18"/>
      <c r="U82" s="18"/>
      <c r="V82" s="18"/>
      <c r="W82" s="18"/>
      <c r="X82" s="18"/>
      <c r="Y82" s="18"/>
      <c r="Z82" s="18"/>
      <c r="AA82" s="18"/>
      <c r="AB82" s="18"/>
      <c r="AC82" s="18"/>
    </row>
    <row r="83" spans="1:29" ht="39.6" customHeight="1" thickBot="1" x14ac:dyDescent="0.3">
      <c r="B83" s="115" t="s">
        <v>51</v>
      </c>
      <c r="C83" s="116"/>
      <c r="D83" s="115" t="s">
        <v>52</v>
      </c>
      <c r="E83" s="116"/>
      <c r="F83" s="80" t="s">
        <v>53</v>
      </c>
      <c r="G83" s="81"/>
      <c r="H83" s="39"/>
      <c r="I83" s="82" t="s">
        <v>54</v>
      </c>
      <c r="J83" s="83"/>
      <c r="P83" s="18"/>
      <c r="Q83" s="18"/>
      <c r="R83" s="18"/>
      <c r="S83" s="18"/>
      <c r="T83" s="18"/>
      <c r="U83" s="18"/>
      <c r="V83" s="18"/>
      <c r="W83" s="18"/>
      <c r="X83" s="18"/>
      <c r="Y83" s="18"/>
      <c r="Z83" s="18"/>
      <c r="AA83" s="18"/>
    </row>
    <row r="84" spans="1:29" ht="35.1" customHeight="1" thickTop="1" x14ac:dyDescent="0.25">
      <c r="B84" s="187"/>
      <c r="C84" s="188"/>
      <c r="D84" s="187"/>
      <c r="E84" s="188"/>
      <c r="F84" s="100">
        <v>12</v>
      </c>
      <c r="G84" s="101"/>
      <c r="H84" s="27" t="s">
        <v>44</v>
      </c>
      <c r="I84" s="84">
        <f>(B84-D84)*F80/F84</f>
        <v>0</v>
      </c>
      <c r="J84" s="85"/>
      <c r="P84" s="18"/>
      <c r="Q84" s="18"/>
      <c r="R84" s="18"/>
      <c r="S84" s="18"/>
      <c r="T84" s="18"/>
      <c r="U84" s="18"/>
      <c r="V84" s="18"/>
      <c r="W84" s="18"/>
      <c r="X84" s="18"/>
      <c r="Y84" s="18"/>
      <c r="Z84" s="18"/>
      <c r="AA84" s="18"/>
    </row>
    <row r="85" spans="1:29" ht="19.350000000000001" customHeight="1" x14ac:dyDescent="0.25">
      <c r="H85" s="39"/>
      <c r="I85" s="54"/>
      <c r="K85" s="24"/>
      <c r="L85" s="24"/>
      <c r="R85" s="18"/>
      <c r="S85" s="18"/>
      <c r="T85" s="18"/>
      <c r="U85" s="18"/>
      <c r="V85" s="18"/>
      <c r="W85" s="18"/>
      <c r="X85" s="18"/>
      <c r="Y85" s="18"/>
      <c r="Z85" s="18"/>
      <c r="AA85" s="18"/>
      <c r="AB85" s="18"/>
      <c r="AC85" s="18"/>
    </row>
    <row r="86" spans="1:29" ht="19.350000000000001" customHeight="1" x14ac:dyDescent="0.25">
      <c r="A86" s="24"/>
      <c r="B86" s="24" t="s">
        <v>59</v>
      </c>
      <c r="C86" s="24"/>
      <c r="D86" s="24"/>
      <c r="E86" s="24"/>
      <c r="F86" s="24"/>
      <c r="G86" s="24"/>
      <c r="H86" s="24"/>
      <c r="I86" s="24"/>
      <c r="J86" s="24"/>
      <c r="K86" s="24"/>
      <c r="L86" s="24"/>
      <c r="M86" s="24"/>
      <c r="N86" s="24"/>
      <c r="O86" s="24"/>
      <c r="P86" s="24"/>
      <c r="Q86" s="24"/>
      <c r="R86" s="18"/>
      <c r="S86" s="18"/>
      <c r="T86" s="18"/>
      <c r="U86" s="18"/>
      <c r="V86" s="18"/>
      <c r="W86" s="18"/>
      <c r="X86" s="18"/>
      <c r="Y86" s="18"/>
      <c r="Z86" s="18"/>
      <c r="AA86" s="18"/>
      <c r="AB86" s="18"/>
      <c r="AC86" s="18"/>
    </row>
    <row r="87" spans="1:29" ht="35.85" customHeight="1" thickBot="1" x14ac:dyDescent="0.3">
      <c r="A87" s="24"/>
      <c r="B87" s="90" t="s">
        <v>60</v>
      </c>
      <c r="C87" s="91"/>
      <c r="D87" s="92" t="s">
        <v>61</v>
      </c>
      <c r="E87" s="113"/>
      <c r="F87" s="56"/>
      <c r="G87" s="57"/>
      <c r="H87" s="82" t="s">
        <v>62</v>
      </c>
      <c r="I87" s="83"/>
      <c r="J87" s="24"/>
      <c r="M87" s="24"/>
      <c r="N87" s="24"/>
      <c r="O87" s="24"/>
      <c r="P87" s="24"/>
      <c r="Q87" s="24"/>
      <c r="R87" s="18"/>
      <c r="S87" s="18"/>
      <c r="T87" s="18"/>
      <c r="U87" s="18"/>
      <c r="V87" s="18"/>
      <c r="W87" s="18"/>
      <c r="X87" s="18"/>
      <c r="Y87" s="18"/>
      <c r="Z87" s="18"/>
      <c r="AA87" s="18"/>
      <c r="AB87" s="18"/>
      <c r="AC87" s="18"/>
    </row>
    <row r="88" spans="1:29" ht="35.1" customHeight="1" thickTop="1" x14ac:dyDescent="0.25">
      <c r="B88" s="191"/>
      <c r="C88" s="192"/>
      <c r="D88" s="193"/>
      <c r="E88" s="194"/>
      <c r="F88" s="86" t="s">
        <v>63</v>
      </c>
      <c r="G88" s="87"/>
      <c r="H88" s="88" t="str">
        <f>IFERROR(ROUND(B88/D88,1),"")</f>
        <v/>
      </c>
      <c r="I88" s="89"/>
      <c r="R88" s="18"/>
      <c r="S88" s="18"/>
      <c r="T88" s="18"/>
      <c r="U88" s="18"/>
      <c r="V88" s="18"/>
      <c r="W88" s="18"/>
      <c r="X88" s="18"/>
      <c r="Y88" s="18"/>
      <c r="Z88" s="18"/>
      <c r="AA88" s="18"/>
      <c r="AB88" s="18"/>
      <c r="AC88" s="18"/>
    </row>
    <row r="89" spans="1:29" ht="19.350000000000001" customHeight="1" x14ac:dyDescent="0.25">
      <c r="D89" t="s">
        <v>64</v>
      </c>
      <c r="H89" t="s">
        <v>45</v>
      </c>
      <c r="R89" s="18"/>
      <c r="S89" s="18"/>
      <c r="T89" s="18"/>
      <c r="U89" s="18"/>
      <c r="V89" s="18"/>
      <c r="W89" s="18"/>
      <c r="X89" s="18"/>
      <c r="Y89" s="18"/>
      <c r="Z89" s="18"/>
      <c r="AA89" s="18"/>
      <c r="AB89" s="18"/>
      <c r="AC89" s="18"/>
    </row>
    <row r="90" spans="1:29" ht="24.6" customHeight="1" x14ac:dyDescent="0.25">
      <c r="A90" s="37"/>
      <c r="R90" s="18"/>
      <c r="S90" s="18"/>
      <c r="T90" s="18"/>
      <c r="U90" s="18"/>
      <c r="V90" s="18"/>
      <c r="W90" s="18"/>
      <c r="X90" s="18"/>
      <c r="Y90" s="18"/>
      <c r="Z90" s="18"/>
      <c r="AA90" s="18"/>
      <c r="AB90" s="18"/>
      <c r="AC90" s="18"/>
    </row>
    <row r="91" spans="1:29" ht="43.35" customHeight="1" x14ac:dyDescent="0.25">
      <c r="R91" s="18"/>
      <c r="S91" s="18"/>
      <c r="T91" s="18"/>
      <c r="U91" s="18"/>
      <c r="V91" s="18"/>
      <c r="W91" s="18"/>
      <c r="X91" s="18"/>
      <c r="Y91" s="18"/>
      <c r="Z91" s="18"/>
      <c r="AA91" s="18"/>
      <c r="AB91" s="18"/>
      <c r="AC91" s="18"/>
    </row>
    <row r="92" spans="1:29" ht="35.1" customHeight="1" x14ac:dyDescent="0.25">
      <c r="R92" s="18"/>
      <c r="S92" s="18"/>
      <c r="T92" s="18"/>
      <c r="U92" s="18"/>
      <c r="V92" s="18"/>
      <c r="W92" s="18"/>
      <c r="X92" s="18"/>
      <c r="Y92" s="18"/>
      <c r="Z92" s="18"/>
      <c r="AA92" s="18"/>
      <c r="AB92" s="18"/>
      <c r="AC92" s="18"/>
    </row>
    <row r="93" spans="1:29" ht="22.35" hidden="1" customHeight="1" x14ac:dyDescent="0.25">
      <c r="G93" s="65" t="s">
        <v>68</v>
      </c>
      <c r="R93" s="18"/>
      <c r="S93" s="18"/>
      <c r="T93" s="18"/>
      <c r="U93" s="18"/>
      <c r="V93" s="18"/>
      <c r="W93" s="18"/>
      <c r="X93" s="18"/>
      <c r="Y93" s="18"/>
      <c r="Z93" s="18"/>
      <c r="AA93" s="18"/>
      <c r="AB93" s="18"/>
      <c r="AC93" s="18"/>
    </row>
    <row r="94" spans="1:29" hidden="1" x14ac:dyDescent="0.25">
      <c r="C94" s="66" t="e">
        <f>VLOOKUP(I8,※参考参照データ!$A$3:$D$49,4,0)</f>
        <v>#N/A</v>
      </c>
      <c r="D94" t="s">
        <v>69</v>
      </c>
      <c r="E94" s="66" t="e">
        <f>VLOOKUP(I8,※参考参照データ!$A$3:$D$49,4,0)</f>
        <v>#N/A</v>
      </c>
      <c r="F94" t="s">
        <v>70</v>
      </c>
      <c r="G94" s="67"/>
      <c r="H94" s="67" t="s">
        <v>71</v>
      </c>
      <c r="I94" s="67" t="s">
        <v>72</v>
      </c>
      <c r="R94" s="18"/>
      <c r="S94" s="18"/>
      <c r="T94" s="18"/>
      <c r="U94" s="18"/>
      <c r="V94" s="18"/>
      <c r="W94" s="18"/>
      <c r="X94" s="18"/>
      <c r="Y94" s="18"/>
      <c r="Z94" s="18"/>
      <c r="AA94" s="18"/>
      <c r="AB94" s="18"/>
      <c r="AC94" s="18"/>
    </row>
    <row r="95" spans="1:29" hidden="1" x14ac:dyDescent="0.25">
      <c r="C95" t="e">
        <f>VLOOKUP(I8,※参考参照データ!$A$3:$D$49,2,0)</f>
        <v>#N/A</v>
      </c>
      <c r="E95" t="e">
        <f>VLOOKUP(I8,※参考参照データ!$A$3:$D$49,3,0)</f>
        <v>#N/A</v>
      </c>
      <c r="G95" s="68" t="s">
        <v>73</v>
      </c>
      <c r="H95" s="67">
        <f>B34</f>
        <v>0</v>
      </c>
      <c r="I95" s="69">
        <f>B67</f>
        <v>0</v>
      </c>
      <c r="K95" s="70"/>
      <c r="R95" s="18"/>
      <c r="S95" s="18"/>
      <c r="T95" s="18"/>
      <c r="U95" s="18"/>
      <c r="V95" s="18"/>
      <c r="W95" s="18"/>
      <c r="X95" s="18"/>
      <c r="Y95" s="18"/>
      <c r="Z95" s="18"/>
      <c r="AA95" s="18"/>
      <c r="AB95" s="18"/>
      <c r="AC95" s="18"/>
    </row>
    <row r="96" spans="1:29" hidden="1" x14ac:dyDescent="0.25">
      <c r="G96" s="68" t="s">
        <v>74</v>
      </c>
      <c r="H96" s="71" t="str">
        <f>IF(F38="","",I38)</f>
        <v/>
      </c>
      <c r="I96" s="71" t="str">
        <f>IF(F71="","",I71)</f>
        <v/>
      </c>
      <c r="R96" s="18"/>
      <c r="S96" s="18"/>
      <c r="T96" s="18"/>
      <c r="U96" s="18"/>
      <c r="V96" s="18"/>
      <c r="W96" s="18"/>
      <c r="X96" s="18"/>
      <c r="Y96" s="18"/>
      <c r="Z96" s="18"/>
      <c r="AA96" s="18"/>
      <c r="AB96" s="18"/>
      <c r="AC96" s="18"/>
    </row>
    <row r="97" spans="2:29" hidden="1" x14ac:dyDescent="0.25">
      <c r="G97" s="68" t="s">
        <v>75</v>
      </c>
      <c r="H97" s="71" t="str">
        <f>IF(F47="","",I47)</f>
        <v/>
      </c>
      <c r="I97" s="71" t="str">
        <f>IF(F80="","",I80)</f>
        <v/>
      </c>
      <c r="R97" s="18"/>
      <c r="S97" s="18"/>
      <c r="T97" s="18"/>
      <c r="U97" s="18"/>
      <c r="V97" s="18"/>
      <c r="W97" s="18"/>
      <c r="X97" s="18"/>
      <c r="Y97" s="18"/>
      <c r="Z97" s="18"/>
      <c r="AA97" s="18"/>
      <c r="AB97" s="18"/>
      <c r="AC97" s="18"/>
    </row>
    <row r="98" spans="2:29" ht="15" hidden="1" thickBot="1" x14ac:dyDescent="0.3">
      <c r="G98" s="72" t="s">
        <v>76</v>
      </c>
      <c r="H98" s="73" t="str">
        <f>IF(F51="","",H55)</f>
        <v/>
      </c>
      <c r="I98" s="73" t="str">
        <f>IF(D84="","",H88)</f>
        <v/>
      </c>
      <c r="R98" s="18"/>
      <c r="S98" s="18"/>
      <c r="T98" s="18"/>
      <c r="U98" s="18"/>
      <c r="V98" s="18"/>
      <c r="W98" s="18"/>
      <c r="X98" s="18"/>
      <c r="Y98" s="18"/>
      <c r="Z98" s="18"/>
      <c r="AA98" s="18"/>
      <c r="AB98" s="18"/>
      <c r="AC98" s="18"/>
    </row>
    <row r="99" spans="2:29" ht="15" hidden="1" thickTop="1" x14ac:dyDescent="0.25">
      <c r="G99" s="74" t="s">
        <v>77</v>
      </c>
      <c r="H99" s="75" t="str">
        <f>IFERROR(SMALL(H95:H98,COUNTIF(H95:H98,0)+1),"最低賃金を算出してください")</f>
        <v>最低賃金を算出してください</v>
      </c>
      <c r="I99" s="75" t="str">
        <f>IFERROR(SMALL(I95:I98,COUNTIF(I95:I98,0)+1),"最低賃金を算出してください")</f>
        <v>最低賃金を算出してください</v>
      </c>
      <c r="R99" s="18"/>
      <c r="S99" s="18"/>
      <c r="T99" s="18"/>
      <c r="U99" s="18"/>
      <c r="V99" s="18"/>
      <c r="W99" s="18"/>
      <c r="X99" s="18"/>
      <c r="Y99" s="18"/>
      <c r="Z99" s="18"/>
      <c r="AA99" s="18"/>
      <c r="AB99" s="18"/>
      <c r="AC99" s="18"/>
    </row>
    <row r="100" spans="2:29" hidden="1" x14ac:dyDescent="0.25">
      <c r="R100" s="18"/>
      <c r="S100" s="18"/>
      <c r="T100" s="18"/>
      <c r="U100" s="18"/>
      <c r="V100" s="18"/>
      <c r="W100" s="18"/>
      <c r="X100" s="18"/>
      <c r="Y100" s="18"/>
      <c r="Z100" s="18"/>
      <c r="AA100" s="18"/>
      <c r="AB100" s="18"/>
      <c r="AC100" s="18"/>
    </row>
    <row r="101" spans="2:29" hidden="1" x14ac:dyDescent="0.25">
      <c r="R101" s="18"/>
      <c r="S101" s="18"/>
      <c r="T101" s="18"/>
      <c r="U101" s="18"/>
      <c r="V101" s="18"/>
      <c r="W101" s="18"/>
      <c r="X101" s="18"/>
      <c r="Y101" s="18"/>
      <c r="Z101" s="18"/>
      <c r="AA101" s="18"/>
      <c r="AB101" s="18"/>
      <c r="AC101" s="18"/>
    </row>
    <row r="102" spans="2:29" hidden="1" x14ac:dyDescent="0.25">
      <c r="C102" t="str">
        <f>IFERROR(IF(I14="","",IF(I13&gt;I14,"エラー",I14-I13)),"")</f>
        <v/>
      </c>
      <c r="R102" s="18"/>
      <c r="S102" s="18"/>
      <c r="T102" s="18"/>
      <c r="U102" s="18"/>
      <c r="V102" s="18"/>
      <c r="W102" s="18"/>
      <c r="X102" s="18"/>
      <c r="Y102" s="18"/>
      <c r="Z102" s="18"/>
      <c r="AA102" s="18"/>
      <c r="AB102" s="18"/>
      <c r="AC102" s="18"/>
    </row>
    <row r="103" spans="2:29" ht="16.5" hidden="1" x14ac:dyDescent="0.25">
      <c r="C103" s="22"/>
      <c r="R103" s="18"/>
      <c r="S103" s="18"/>
      <c r="T103" s="18"/>
      <c r="U103" s="18"/>
      <c r="V103" s="18"/>
      <c r="W103" s="18"/>
      <c r="X103" s="18"/>
      <c r="Y103" s="18"/>
      <c r="Z103" s="18"/>
      <c r="AA103" s="18"/>
      <c r="AB103" s="18"/>
      <c r="AC103" s="18"/>
    </row>
    <row r="104" spans="2:29" hidden="1" x14ac:dyDescent="0.25">
      <c r="C104" s="20" t="s">
        <v>78</v>
      </c>
      <c r="R104" s="18"/>
      <c r="S104" s="18"/>
      <c r="T104" s="18"/>
      <c r="U104" s="18"/>
      <c r="V104" s="18"/>
      <c r="W104" s="18"/>
      <c r="X104" s="18"/>
      <c r="Y104" s="18"/>
      <c r="Z104" s="18"/>
      <c r="AA104" s="18"/>
      <c r="AB104" s="18"/>
      <c r="AC104" s="18"/>
    </row>
    <row r="105" spans="2:29" ht="16.5" hidden="1" x14ac:dyDescent="0.25">
      <c r="C105" s="24"/>
      <c r="R105" s="18"/>
      <c r="S105" s="18"/>
      <c r="T105" s="18"/>
      <c r="U105" s="18"/>
      <c r="V105" s="18"/>
      <c r="W105" s="18"/>
      <c r="X105" s="18"/>
      <c r="Y105" s="18"/>
      <c r="Z105" s="18"/>
      <c r="AA105" s="18"/>
      <c r="AB105" s="18"/>
      <c r="AC105" s="18"/>
    </row>
    <row r="106" spans="2:29" ht="16.5" hidden="1" x14ac:dyDescent="0.25">
      <c r="C106" s="22"/>
      <c r="R106" s="18"/>
      <c r="S106" s="18"/>
      <c r="T106" s="18"/>
      <c r="U106" s="18"/>
      <c r="V106" s="18"/>
      <c r="W106" s="18"/>
      <c r="X106" s="18"/>
      <c r="Y106" s="18"/>
      <c r="Z106" s="18"/>
      <c r="AA106" s="18"/>
      <c r="AB106" s="18"/>
      <c r="AC106" s="18"/>
    </row>
    <row r="107" spans="2:29" ht="20.25" hidden="1" customHeight="1" x14ac:dyDescent="0.25">
      <c r="B107" s="76">
        <f>IFERROR(I15-I13,0)</f>
        <v>0</v>
      </c>
      <c r="C107" s="22" t="s">
        <v>31</v>
      </c>
      <c r="R107" s="18"/>
      <c r="S107" s="18"/>
      <c r="T107" s="18"/>
      <c r="U107" s="18"/>
      <c r="V107" s="18"/>
      <c r="W107" s="18"/>
      <c r="X107" s="18"/>
      <c r="Y107" s="18"/>
      <c r="Z107" s="18"/>
      <c r="AA107" s="18"/>
      <c r="AB107" s="18"/>
      <c r="AC107" s="18"/>
    </row>
    <row r="108" spans="2:29" ht="20.25" hidden="1" customHeight="1" x14ac:dyDescent="0.25">
      <c r="B108" s="76">
        <f>IFERROR(I17-J13,0)</f>
        <v>0</v>
      </c>
      <c r="C108" s="22" t="s">
        <v>32</v>
      </c>
      <c r="R108" s="18"/>
      <c r="S108" s="18"/>
      <c r="T108" s="18"/>
      <c r="U108" s="18"/>
      <c r="V108" s="18"/>
      <c r="W108" s="18"/>
      <c r="X108" s="18"/>
      <c r="Y108" s="18"/>
      <c r="Z108" s="18"/>
      <c r="AA108" s="18"/>
      <c r="AB108" s="18"/>
      <c r="AC108" s="18"/>
    </row>
    <row r="109" spans="2:29" ht="16.5" hidden="1" x14ac:dyDescent="0.25">
      <c r="C109" s="22" t="s">
        <v>33</v>
      </c>
      <c r="R109" s="18"/>
      <c r="S109" s="18"/>
      <c r="T109" s="18"/>
      <c r="U109" s="18"/>
      <c r="V109" s="18"/>
      <c r="W109" s="18"/>
      <c r="X109" s="18"/>
      <c r="Y109" s="18"/>
      <c r="Z109" s="18"/>
      <c r="AA109" s="18"/>
      <c r="AB109" s="18"/>
      <c r="AC109" s="18"/>
    </row>
    <row r="110" spans="2:29" ht="16.5" hidden="1" x14ac:dyDescent="0.25">
      <c r="C110" s="22" t="s">
        <v>34</v>
      </c>
      <c r="R110" s="18"/>
      <c r="S110" s="18"/>
      <c r="T110" s="18"/>
      <c r="U110" s="18"/>
      <c r="V110" s="18"/>
      <c r="W110" s="18"/>
      <c r="X110" s="18"/>
      <c r="Y110" s="18"/>
      <c r="Z110" s="18"/>
      <c r="AA110" s="18"/>
      <c r="AB110" s="18"/>
      <c r="AC110" s="18"/>
    </row>
    <row r="111" spans="2:29" hidden="1" x14ac:dyDescent="0.25">
      <c r="B111" s="3" t="s">
        <v>73</v>
      </c>
      <c r="C111" s="3" t="s">
        <v>74</v>
      </c>
      <c r="D111" s="3" t="s">
        <v>75</v>
      </c>
      <c r="E111" s="3" t="s">
        <v>79</v>
      </c>
      <c r="G111" s="3" t="s">
        <v>80</v>
      </c>
      <c r="R111" s="18"/>
      <c r="S111" s="18"/>
      <c r="T111" s="18"/>
      <c r="U111" s="18"/>
      <c r="V111" s="18"/>
      <c r="W111" s="18"/>
      <c r="X111" s="18"/>
      <c r="Y111" s="18"/>
      <c r="Z111" s="18"/>
      <c r="AA111" s="18"/>
      <c r="AB111" s="18"/>
      <c r="AC111" s="18"/>
    </row>
    <row r="112" spans="2:29" hidden="1" x14ac:dyDescent="0.25">
      <c r="B112" s="77">
        <f>B34</f>
        <v>0</v>
      </c>
      <c r="C112" s="77" t="str">
        <f>IFERROR((B38+D38)/F38,"0")</f>
        <v>0</v>
      </c>
      <c r="D112" s="3" t="str">
        <f>IFERROR((B47+D47)/F47,"0")</f>
        <v>0</v>
      </c>
      <c r="E112" s="3" t="str">
        <f>IFERROR(B51/D51,"0")</f>
        <v>0</v>
      </c>
      <c r="F112" s="3"/>
      <c r="G112" s="78">
        <f>ROUND(B112+C112+D112+E112,1)</f>
        <v>0</v>
      </c>
      <c r="H112" s="79"/>
      <c r="R112" s="18"/>
      <c r="S112" s="18"/>
      <c r="T112" s="18"/>
      <c r="U112" s="18"/>
      <c r="V112" s="18"/>
      <c r="W112" s="18"/>
      <c r="X112" s="18"/>
      <c r="Y112" s="18"/>
      <c r="Z112" s="18"/>
      <c r="AA112" s="18"/>
      <c r="AB112" s="18"/>
      <c r="AC112" s="18"/>
    </row>
    <row r="113" spans="1:29" hidden="1" x14ac:dyDescent="0.25">
      <c r="B113" s="77">
        <f>B67</f>
        <v>0</v>
      </c>
      <c r="C113" s="77" t="str">
        <f>IFERROR((B71+D71)/F71,"0")</f>
        <v>0</v>
      </c>
      <c r="D113" s="3" t="str">
        <f>IFERROR((B80+D80)/F80,"0")</f>
        <v>0</v>
      </c>
      <c r="E113" s="3" t="str">
        <f>IFERROR(B84/D84,"0")</f>
        <v>0</v>
      </c>
      <c r="F113" s="3"/>
      <c r="G113" s="78">
        <f>ROUND(B113+C113+D113+E113,1)</f>
        <v>0</v>
      </c>
      <c r="H113" s="37"/>
      <c r="R113" s="18"/>
      <c r="S113" s="18"/>
      <c r="T113" s="18"/>
      <c r="U113" s="18"/>
      <c r="V113" s="18"/>
      <c r="W113" s="18"/>
      <c r="X113" s="18"/>
      <c r="Y113" s="18"/>
      <c r="Z113" s="18"/>
      <c r="AA113" s="18"/>
      <c r="AB113" s="18"/>
      <c r="AC113" s="18"/>
    </row>
    <row r="114" spans="1:29" x14ac:dyDescent="0.25">
      <c r="R114" s="18"/>
      <c r="S114" s="18"/>
      <c r="T114" s="18"/>
      <c r="U114" s="18"/>
      <c r="V114" s="18"/>
      <c r="W114" s="18"/>
      <c r="X114" s="18"/>
      <c r="Y114" s="18"/>
      <c r="Z114" s="18"/>
      <c r="AA114" s="18"/>
      <c r="AB114" s="18"/>
      <c r="AC114" s="18"/>
    </row>
    <row r="115" spans="1:29" x14ac:dyDescent="0.25">
      <c r="R115" s="18"/>
      <c r="S115" s="18"/>
      <c r="T115" s="18"/>
      <c r="U115" s="18"/>
      <c r="V115" s="18"/>
      <c r="W115" s="18"/>
      <c r="X115" s="18"/>
      <c r="Y115" s="18"/>
      <c r="Z115" s="18"/>
      <c r="AA115" s="18"/>
      <c r="AB115" s="18"/>
      <c r="AC115" s="18"/>
    </row>
    <row r="116" spans="1:29" x14ac:dyDescent="0.25">
      <c r="R116" s="18"/>
      <c r="S116" s="18"/>
      <c r="T116" s="18"/>
      <c r="U116" s="18"/>
      <c r="V116" s="18"/>
      <c r="W116" s="18"/>
      <c r="X116" s="18"/>
      <c r="Y116" s="18"/>
      <c r="Z116" s="18"/>
      <c r="AA116" s="18"/>
      <c r="AB116" s="18"/>
      <c r="AC116" s="18"/>
    </row>
    <row r="117" spans="1:29" x14ac:dyDescent="0.25">
      <c r="A117" s="37"/>
    </row>
  </sheetData>
  <sheetProtection algorithmName="SHA-512" hashValue="bK/r2YJe8eJtF5JE2hKMlKVeEHzJ3Is0hkedsgyBZjGHTvSy6ao0VbgG7Px0NxUs/XfHugsoZfGtnpYPdBQaHw==" saltValue="TBUoywixV5r/tBQEhUX3nA==" spinCount="100000" sheet="1" selectLockedCells="1"/>
  <mergeCells count="125">
    <mergeCell ref="B88:C88"/>
    <mergeCell ref="D88:E88"/>
    <mergeCell ref="B83:C83"/>
    <mergeCell ref="D83:E83"/>
    <mergeCell ref="B84:C84"/>
    <mergeCell ref="D84:E84"/>
    <mergeCell ref="F84:G84"/>
    <mergeCell ref="F83:G83"/>
    <mergeCell ref="I83:J83"/>
    <mergeCell ref="I84:J84"/>
    <mergeCell ref="H87:I87"/>
    <mergeCell ref="F88:G88"/>
    <mergeCell ref="H88:I88"/>
    <mergeCell ref="B79:C79"/>
    <mergeCell ref="D79:E79"/>
    <mergeCell ref="F79:G79"/>
    <mergeCell ref="I79:J79"/>
    <mergeCell ref="B80:C80"/>
    <mergeCell ref="D80:E80"/>
    <mergeCell ref="F80:G80"/>
    <mergeCell ref="I80:J80"/>
    <mergeCell ref="B87:C87"/>
    <mergeCell ref="D87:E87"/>
    <mergeCell ref="H55:I55"/>
    <mergeCell ref="D66:E66"/>
    <mergeCell ref="I66:J66"/>
    <mergeCell ref="B75:C75"/>
    <mergeCell ref="D75:E75"/>
    <mergeCell ref="F75:G75"/>
    <mergeCell ref="B67:C67"/>
    <mergeCell ref="B70:C70"/>
    <mergeCell ref="D70:E70"/>
    <mergeCell ref="F70:G70"/>
    <mergeCell ref="I70:J70"/>
    <mergeCell ref="B71:C71"/>
    <mergeCell ref="D71:E71"/>
    <mergeCell ref="F71:G71"/>
    <mergeCell ref="I71:J71"/>
    <mergeCell ref="D67:E67"/>
    <mergeCell ref="I67:J67"/>
    <mergeCell ref="B74:C74"/>
    <mergeCell ref="D74:E74"/>
    <mergeCell ref="F74:G74"/>
    <mergeCell ref="I74:J74"/>
    <mergeCell ref="I75:J75"/>
    <mergeCell ref="B55:C55"/>
    <mergeCell ref="D55:E55"/>
    <mergeCell ref="B62:E62"/>
    <mergeCell ref="B66:C66"/>
    <mergeCell ref="B50:C50"/>
    <mergeCell ref="D50:E50"/>
    <mergeCell ref="B51:C51"/>
    <mergeCell ref="D51:E51"/>
    <mergeCell ref="F51:G51"/>
    <mergeCell ref="F50:G50"/>
    <mergeCell ref="F55:G55"/>
    <mergeCell ref="B46:C46"/>
    <mergeCell ref="D46:E46"/>
    <mergeCell ref="F46:G46"/>
    <mergeCell ref="I46:J46"/>
    <mergeCell ref="B47:C47"/>
    <mergeCell ref="D47:E47"/>
    <mergeCell ref="F47:G47"/>
    <mergeCell ref="I47:J47"/>
    <mergeCell ref="B54:C54"/>
    <mergeCell ref="D54:E54"/>
    <mergeCell ref="I50:J50"/>
    <mergeCell ref="I51:J51"/>
    <mergeCell ref="H54:I54"/>
    <mergeCell ref="B38:C38"/>
    <mergeCell ref="D38:E38"/>
    <mergeCell ref="F38:G38"/>
    <mergeCell ref="I38:J38"/>
    <mergeCell ref="B42:C42"/>
    <mergeCell ref="D42:E42"/>
    <mergeCell ref="F42:G42"/>
    <mergeCell ref="B33:C33"/>
    <mergeCell ref="B34:C34"/>
    <mergeCell ref="B37:C37"/>
    <mergeCell ref="D37:E37"/>
    <mergeCell ref="F37:G37"/>
    <mergeCell ref="I37:J37"/>
    <mergeCell ref="D33:E33"/>
    <mergeCell ref="I33:J33"/>
    <mergeCell ref="D34:E34"/>
    <mergeCell ref="I34:J34"/>
    <mergeCell ref="B41:C41"/>
    <mergeCell ref="D41:E41"/>
    <mergeCell ref="F41:G41"/>
    <mergeCell ref="I41:J41"/>
    <mergeCell ref="I42:J42"/>
    <mergeCell ref="F20:L20"/>
    <mergeCell ref="F21:L21"/>
    <mergeCell ref="F22:L22"/>
    <mergeCell ref="F23:L23"/>
    <mergeCell ref="B27:E27"/>
    <mergeCell ref="B28:L28"/>
    <mergeCell ref="F16:H16"/>
    <mergeCell ref="I16:J16"/>
    <mergeCell ref="K16:L17"/>
    <mergeCell ref="F17:H17"/>
    <mergeCell ref="I17:J17"/>
    <mergeCell ref="F18:H18"/>
    <mergeCell ref="K18:L19"/>
    <mergeCell ref="F19:H19"/>
    <mergeCell ref="K3:L3"/>
    <mergeCell ref="B4:K4"/>
    <mergeCell ref="B5:K5"/>
    <mergeCell ref="B7:C7"/>
    <mergeCell ref="F8:H8"/>
    <mergeCell ref="I8:J8"/>
    <mergeCell ref="C14:D14"/>
    <mergeCell ref="F14:H14"/>
    <mergeCell ref="I14:J14"/>
    <mergeCell ref="K14:L15"/>
    <mergeCell ref="C15:D15"/>
    <mergeCell ref="F15:H15"/>
    <mergeCell ref="I15:J15"/>
    <mergeCell ref="F10:H11"/>
    <mergeCell ref="C11:D11"/>
    <mergeCell ref="K11:L11"/>
    <mergeCell ref="C12:D12"/>
    <mergeCell ref="F12:H13"/>
    <mergeCell ref="C13:D13"/>
    <mergeCell ref="K13:L13"/>
  </mergeCells>
  <phoneticPr fontId="1"/>
  <conditionalFormatting sqref="F20:F23">
    <cfRule type="expression" dxfId="2" priority="3">
      <formula>$F20&lt;&gt;""</formula>
    </cfRule>
  </conditionalFormatting>
  <conditionalFormatting sqref="I17">
    <cfRule type="expression" dxfId="1" priority="2">
      <formula>$I$17="最低賃金を算出してください"</formula>
    </cfRule>
  </conditionalFormatting>
  <conditionalFormatting sqref="Y23:Y24">
    <cfRule type="expression" dxfId="0" priority="1">
      <formula>$I$17="最低賃金を算出してください"</formula>
    </cfRule>
  </conditionalFormatting>
  <hyperlinks>
    <hyperlink ref="B5:K5" location="'【賃金引上げ特例（＋50円以上)】セルフチェックシート'!A1" display="※賃金引上げ枠（+50円以上）の算出が必要な方はこちらをご使用ください。" xr:uid="{125B1B5D-169E-46C9-9D06-83153A633E41}"/>
  </hyperlinks>
  <pageMargins left="0.7" right="0.7" top="0.75" bottom="0.75" header="0.3" footer="0.3"/>
  <pageSetup paperSize="9" scale="52" fitToWidth="0" fitToHeight="0" orientation="portrait" horizontalDpi="1200" verticalDpi="1200" r:id="rId1"/>
  <rowBreaks count="2" manualBreakCount="2">
    <brk id="23" max="11" man="1"/>
    <brk id="57"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5125699-DA3D-4388-85F2-DE12E0DED184}">
          <x14:formula1>
            <xm:f>※参考参照データ!$A$3:$A$49</xm:f>
          </x14:formula1>
          <xm:sqref>I8:J8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72"/>
  <sheetViews>
    <sheetView showGridLines="0" zoomScaleNormal="100" zoomScaleSheetLayoutView="110" workbookViewId="0">
      <selection activeCell="BR48" sqref="BR48"/>
    </sheetView>
  </sheetViews>
  <sheetFormatPr defaultColWidth="1.875" defaultRowHeight="7.5" customHeight="1" x14ac:dyDescent="0.25"/>
  <cols>
    <col min="1" max="11" width="1.875" style="1"/>
    <col min="12" max="59" width="2.125" style="1" customWidth="1"/>
    <col min="60" max="68" width="1.875" style="1"/>
    <col min="69" max="69" width="6.125" style="1" customWidth="1"/>
    <col min="70" max="70" width="5.375" style="1" customWidth="1"/>
    <col min="71" max="71" width="14.125" style="1" customWidth="1"/>
    <col min="72" max="72" width="11.875" style="1" customWidth="1"/>
    <col min="73" max="16384" width="1.875" style="1"/>
  </cols>
  <sheetData>
    <row r="1" spans="1:67" ht="7.5" customHeight="1" x14ac:dyDescent="0.25">
      <c r="A1" s="2"/>
      <c r="B1" s="269" t="s">
        <v>89</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row>
    <row r="2" spans="1:67" ht="7.5" customHeight="1" x14ac:dyDescent="0.25">
      <c r="A2" s="2"/>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row>
    <row r="3" spans="1:67" ht="7.5" customHeight="1" x14ac:dyDescent="0.25">
      <c r="A3" s="2"/>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row>
    <row r="4" spans="1:67" ht="7.5" customHeight="1" x14ac:dyDescent="0.25">
      <c r="A4" s="2"/>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row>
    <row r="5" spans="1:67" ht="7.5" customHeight="1" thickBot="1" x14ac:dyDescent="0.3"/>
    <row r="6" spans="1:67" ht="7.5" customHeight="1" thickTop="1" x14ac:dyDescent="0.25">
      <c r="B6" s="285" t="s">
        <v>90</v>
      </c>
      <c r="C6" s="271"/>
      <c r="D6" s="271"/>
      <c r="E6" s="271"/>
      <c r="F6" s="271"/>
      <c r="G6" s="271"/>
      <c r="H6" s="271"/>
      <c r="I6" s="271"/>
      <c r="J6" s="271"/>
      <c r="K6" s="271"/>
      <c r="L6" s="271"/>
      <c r="M6" s="271"/>
      <c r="N6" s="271"/>
      <c r="O6" s="271"/>
      <c r="P6" s="271"/>
      <c r="Q6" s="272"/>
      <c r="R6" s="270" t="s">
        <v>91</v>
      </c>
      <c r="S6" s="271"/>
      <c r="T6" s="271"/>
      <c r="U6" s="271"/>
      <c r="V6" s="271"/>
      <c r="W6" s="271"/>
      <c r="X6" s="271"/>
      <c r="Y6" s="271"/>
      <c r="Z6" s="271"/>
      <c r="AA6" s="271"/>
      <c r="AB6" s="271"/>
      <c r="AC6" s="272"/>
      <c r="AD6" s="270" t="s">
        <v>92</v>
      </c>
      <c r="AE6" s="271"/>
      <c r="AF6" s="271"/>
      <c r="AG6" s="271"/>
      <c r="AH6" s="271"/>
      <c r="AI6" s="271"/>
      <c r="AJ6" s="271"/>
      <c r="AK6" s="271"/>
      <c r="AL6" s="271"/>
      <c r="AM6" s="271"/>
      <c r="AN6" s="271"/>
      <c r="AO6" s="272"/>
      <c r="AP6" s="270" t="s">
        <v>93</v>
      </c>
      <c r="AQ6" s="271"/>
      <c r="AR6" s="271"/>
      <c r="AS6" s="271"/>
      <c r="AT6" s="271"/>
      <c r="AU6" s="271"/>
      <c r="AV6" s="271"/>
      <c r="AW6" s="271"/>
      <c r="AX6" s="271"/>
      <c r="AY6" s="271"/>
      <c r="AZ6" s="271"/>
      <c r="BA6" s="271"/>
      <c r="BB6" s="271"/>
      <c r="BC6" s="271"/>
      <c r="BD6" s="271"/>
      <c r="BE6" s="271"/>
      <c r="BF6" s="271"/>
      <c r="BG6" s="271"/>
      <c r="BH6" s="271"/>
      <c r="BI6" s="272"/>
      <c r="BJ6" s="241" t="s">
        <v>94</v>
      </c>
      <c r="BK6" s="241"/>
      <c r="BL6" s="241"/>
      <c r="BM6" s="241"/>
      <c r="BN6" s="241"/>
      <c r="BO6" s="282"/>
    </row>
    <row r="7" spans="1:67" ht="7.5" customHeight="1" x14ac:dyDescent="0.25">
      <c r="B7" s="286"/>
      <c r="C7" s="274"/>
      <c r="D7" s="274"/>
      <c r="E7" s="274"/>
      <c r="F7" s="274"/>
      <c r="G7" s="274"/>
      <c r="H7" s="274"/>
      <c r="I7" s="274"/>
      <c r="J7" s="274"/>
      <c r="K7" s="274"/>
      <c r="L7" s="274"/>
      <c r="M7" s="274"/>
      <c r="N7" s="274"/>
      <c r="O7" s="274"/>
      <c r="P7" s="274"/>
      <c r="Q7" s="275"/>
      <c r="R7" s="273"/>
      <c r="S7" s="274"/>
      <c r="T7" s="274"/>
      <c r="U7" s="274"/>
      <c r="V7" s="274"/>
      <c r="W7" s="274"/>
      <c r="X7" s="274"/>
      <c r="Y7" s="274"/>
      <c r="Z7" s="274"/>
      <c r="AA7" s="274"/>
      <c r="AB7" s="274"/>
      <c r="AC7" s="275"/>
      <c r="AD7" s="273"/>
      <c r="AE7" s="274"/>
      <c r="AF7" s="274"/>
      <c r="AG7" s="274"/>
      <c r="AH7" s="274"/>
      <c r="AI7" s="274"/>
      <c r="AJ7" s="274"/>
      <c r="AK7" s="274"/>
      <c r="AL7" s="274"/>
      <c r="AM7" s="274"/>
      <c r="AN7" s="274"/>
      <c r="AO7" s="275"/>
      <c r="AP7" s="273"/>
      <c r="AQ7" s="274"/>
      <c r="AR7" s="274"/>
      <c r="AS7" s="274"/>
      <c r="AT7" s="274"/>
      <c r="AU7" s="274"/>
      <c r="AV7" s="274"/>
      <c r="AW7" s="274"/>
      <c r="AX7" s="274"/>
      <c r="AY7" s="274"/>
      <c r="AZ7" s="274"/>
      <c r="BA7" s="274"/>
      <c r="BB7" s="274"/>
      <c r="BC7" s="274"/>
      <c r="BD7" s="274"/>
      <c r="BE7" s="274"/>
      <c r="BF7" s="274"/>
      <c r="BG7" s="274"/>
      <c r="BH7" s="274"/>
      <c r="BI7" s="275"/>
      <c r="BJ7" s="218"/>
      <c r="BK7" s="218"/>
      <c r="BL7" s="218"/>
      <c r="BM7" s="218"/>
      <c r="BN7" s="218"/>
      <c r="BO7" s="283"/>
    </row>
    <row r="8" spans="1:67" ht="7.5" customHeight="1" x14ac:dyDescent="0.25">
      <c r="B8" s="233" t="s">
        <v>95</v>
      </c>
      <c r="C8" s="195"/>
      <c r="D8" s="195"/>
      <c r="E8" s="195"/>
      <c r="F8" s="195"/>
      <c r="G8" s="195"/>
      <c r="H8" s="195"/>
      <c r="I8" s="195"/>
      <c r="J8" s="195"/>
      <c r="K8" s="195"/>
      <c r="L8" s="195"/>
      <c r="M8" s="195"/>
      <c r="N8" s="195"/>
      <c r="O8" s="195"/>
      <c r="P8" s="195"/>
      <c r="Q8" s="195"/>
      <c r="R8" s="276" t="s">
        <v>96</v>
      </c>
      <c r="S8" s="277"/>
      <c r="T8" s="277"/>
      <c r="U8" s="277"/>
      <c r="V8" s="277"/>
      <c r="W8" s="277"/>
      <c r="X8" s="277"/>
      <c r="Y8" s="277"/>
      <c r="Z8" s="277"/>
      <c r="AA8" s="277"/>
      <c r="AB8" s="277"/>
      <c r="AC8" s="278"/>
      <c r="AD8" s="276" t="s">
        <v>97</v>
      </c>
      <c r="AE8" s="277"/>
      <c r="AF8" s="277"/>
      <c r="AG8" s="277"/>
      <c r="AH8" s="277"/>
      <c r="AI8" s="277"/>
      <c r="AJ8" s="277"/>
      <c r="AK8" s="277"/>
      <c r="AL8" s="277"/>
      <c r="AM8" s="277"/>
      <c r="AN8" s="277"/>
      <c r="AO8" s="278"/>
      <c r="AP8" s="276" t="s">
        <v>98</v>
      </c>
      <c r="AQ8" s="277"/>
      <c r="AR8" s="277"/>
      <c r="AS8" s="277"/>
      <c r="AT8" s="277"/>
      <c r="AU8" s="277"/>
      <c r="AV8" s="277"/>
      <c r="AW8" s="277"/>
      <c r="AX8" s="277"/>
      <c r="AY8" s="277"/>
      <c r="AZ8" s="277"/>
      <c r="BA8" s="277"/>
      <c r="BB8" s="277"/>
      <c r="BC8" s="277"/>
      <c r="BD8" s="277"/>
      <c r="BE8" s="277"/>
      <c r="BF8" s="277"/>
      <c r="BG8" s="277"/>
      <c r="BH8" s="277"/>
      <c r="BI8" s="278"/>
      <c r="BJ8" s="218" t="s">
        <v>99</v>
      </c>
      <c r="BK8" s="218"/>
      <c r="BL8" s="218"/>
      <c r="BM8" s="218"/>
      <c r="BN8" s="218"/>
      <c r="BO8" s="283"/>
    </row>
    <row r="9" spans="1:67" ht="7.5" customHeight="1" thickBot="1" x14ac:dyDescent="0.3">
      <c r="B9" s="287"/>
      <c r="C9" s="197"/>
      <c r="D9" s="197"/>
      <c r="E9" s="197"/>
      <c r="F9" s="197"/>
      <c r="G9" s="197"/>
      <c r="H9" s="197"/>
      <c r="I9" s="197"/>
      <c r="J9" s="197"/>
      <c r="K9" s="197"/>
      <c r="L9" s="197"/>
      <c r="M9" s="197"/>
      <c r="N9" s="197"/>
      <c r="O9" s="197"/>
      <c r="P9" s="197"/>
      <c r="Q9" s="197"/>
      <c r="R9" s="279"/>
      <c r="S9" s="280"/>
      <c r="T9" s="280"/>
      <c r="U9" s="280"/>
      <c r="V9" s="280"/>
      <c r="W9" s="280"/>
      <c r="X9" s="280"/>
      <c r="Y9" s="280"/>
      <c r="Z9" s="280"/>
      <c r="AA9" s="280"/>
      <c r="AB9" s="280"/>
      <c r="AC9" s="281"/>
      <c r="AD9" s="279"/>
      <c r="AE9" s="280"/>
      <c r="AF9" s="280"/>
      <c r="AG9" s="280"/>
      <c r="AH9" s="280"/>
      <c r="AI9" s="280"/>
      <c r="AJ9" s="280"/>
      <c r="AK9" s="280"/>
      <c r="AL9" s="280"/>
      <c r="AM9" s="280"/>
      <c r="AN9" s="280"/>
      <c r="AO9" s="281"/>
      <c r="AP9" s="279"/>
      <c r="AQ9" s="280"/>
      <c r="AR9" s="280"/>
      <c r="AS9" s="280"/>
      <c r="AT9" s="280"/>
      <c r="AU9" s="280"/>
      <c r="AV9" s="280"/>
      <c r="AW9" s="280"/>
      <c r="AX9" s="280"/>
      <c r="AY9" s="280"/>
      <c r="AZ9" s="280"/>
      <c r="BA9" s="280"/>
      <c r="BB9" s="280"/>
      <c r="BC9" s="280"/>
      <c r="BD9" s="280"/>
      <c r="BE9" s="280"/>
      <c r="BF9" s="280"/>
      <c r="BG9" s="280"/>
      <c r="BH9" s="280"/>
      <c r="BI9" s="281"/>
      <c r="BJ9" s="220"/>
      <c r="BK9" s="220"/>
      <c r="BL9" s="220"/>
      <c r="BM9" s="220"/>
      <c r="BN9" s="220"/>
      <c r="BO9" s="284"/>
    </row>
    <row r="10" spans="1:67" ht="7.5" customHeight="1" thickTop="1" thickBot="1" x14ac:dyDescent="0.3"/>
    <row r="11" spans="1:67" ht="17.45" customHeight="1" thickTop="1" x14ac:dyDescent="0.25">
      <c r="B11" s="231" t="s">
        <v>100</v>
      </c>
      <c r="C11" s="232"/>
      <c r="D11" s="232"/>
      <c r="E11" s="232"/>
      <c r="F11" s="232"/>
      <c r="G11" s="232"/>
      <c r="H11" s="232"/>
      <c r="I11" s="232"/>
      <c r="J11" s="232"/>
      <c r="K11" s="232"/>
      <c r="L11" s="222" t="s">
        <v>101</v>
      </c>
      <c r="M11" s="223"/>
      <c r="N11" s="223"/>
      <c r="O11" s="224"/>
      <c r="P11" s="222" t="s">
        <v>102</v>
      </c>
      <c r="Q11" s="223"/>
      <c r="R11" s="223"/>
      <c r="S11" s="224"/>
      <c r="T11" s="222" t="s">
        <v>103</v>
      </c>
      <c r="U11" s="223"/>
      <c r="V11" s="223"/>
      <c r="W11" s="224"/>
      <c r="X11" s="222" t="s">
        <v>104</v>
      </c>
      <c r="Y11" s="223"/>
      <c r="Z11" s="223"/>
      <c r="AA11" s="224"/>
      <c r="AB11" s="222" t="s">
        <v>105</v>
      </c>
      <c r="AC11" s="223"/>
      <c r="AD11" s="223"/>
      <c r="AE11" s="224"/>
      <c r="AF11" s="222" t="s">
        <v>106</v>
      </c>
      <c r="AG11" s="223"/>
      <c r="AH11" s="223"/>
      <c r="AI11" s="224"/>
      <c r="AJ11" s="222" t="s">
        <v>107</v>
      </c>
      <c r="AK11" s="223"/>
      <c r="AL11" s="223"/>
      <c r="AM11" s="224"/>
      <c r="AN11" s="222" t="s">
        <v>108</v>
      </c>
      <c r="AO11" s="223"/>
      <c r="AP11" s="223"/>
      <c r="AQ11" s="224"/>
      <c r="AR11" s="222" t="s">
        <v>109</v>
      </c>
      <c r="AS11" s="223"/>
      <c r="AT11" s="223"/>
      <c r="AU11" s="224"/>
      <c r="AV11" s="222" t="s">
        <v>110</v>
      </c>
      <c r="AW11" s="223"/>
      <c r="AX11" s="223"/>
      <c r="AY11" s="224"/>
      <c r="AZ11" s="222" t="s">
        <v>111</v>
      </c>
      <c r="BA11" s="223"/>
      <c r="BB11" s="223"/>
      <c r="BC11" s="224"/>
      <c r="BD11" s="222" t="s">
        <v>112</v>
      </c>
      <c r="BE11" s="223"/>
      <c r="BF11" s="223"/>
      <c r="BG11" s="224"/>
      <c r="BH11" s="232" t="s">
        <v>113</v>
      </c>
      <c r="BI11" s="232"/>
      <c r="BJ11" s="232"/>
      <c r="BK11" s="232"/>
      <c r="BL11" s="232"/>
      <c r="BM11" s="232"/>
      <c r="BN11" s="232"/>
      <c r="BO11" s="288"/>
    </row>
    <row r="12" spans="1:67" ht="17.45" customHeight="1" x14ac:dyDescent="0.25">
      <c r="B12" s="233"/>
      <c r="C12" s="195"/>
      <c r="D12" s="195"/>
      <c r="E12" s="195"/>
      <c r="F12" s="195"/>
      <c r="G12" s="195"/>
      <c r="H12" s="195"/>
      <c r="I12" s="195"/>
      <c r="J12" s="195"/>
      <c r="K12" s="195"/>
      <c r="L12" s="225"/>
      <c r="M12" s="226"/>
      <c r="N12" s="226"/>
      <c r="O12" s="227"/>
      <c r="P12" s="225"/>
      <c r="Q12" s="226"/>
      <c r="R12" s="226"/>
      <c r="S12" s="227"/>
      <c r="T12" s="225"/>
      <c r="U12" s="226"/>
      <c r="V12" s="226"/>
      <c r="W12" s="227"/>
      <c r="X12" s="225"/>
      <c r="Y12" s="226"/>
      <c r="Z12" s="226"/>
      <c r="AA12" s="227"/>
      <c r="AB12" s="225"/>
      <c r="AC12" s="226"/>
      <c r="AD12" s="226"/>
      <c r="AE12" s="227"/>
      <c r="AF12" s="225"/>
      <c r="AG12" s="226"/>
      <c r="AH12" s="226"/>
      <c r="AI12" s="227"/>
      <c r="AJ12" s="225"/>
      <c r="AK12" s="226"/>
      <c r="AL12" s="226"/>
      <c r="AM12" s="227"/>
      <c r="AN12" s="225"/>
      <c r="AO12" s="226"/>
      <c r="AP12" s="226"/>
      <c r="AQ12" s="227"/>
      <c r="AR12" s="225"/>
      <c r="AS12" s="226"/>
      <c r="AT12" s="226"/>
      <c r="AU12" s="227"/>
      <c r="AV12" s="225"/>
      <c r="AW12" s="226"/>
      <c r="AX12" s="226"/>
      <c r="AY12" s="227"/>
      <c r="AZ12" s="225"/>
      <c r="BA12" s="226"/>
      <c r="BB12" s="226"/>
      <c r="BC12" s="227"/>
      <c r="BD12" s="225"/>
      <c r="BE12" s="226"/>
      <c r="BF12" s="226"/>
      <c r="BG12" s="227"/>
      <c r="BH12" s="195"/>
      <c r="BI12" s="195"/>
      <c r="BJ12" s="195"/>
      <c r="BK12" s="195"/>
      <c r="BL12" s="195"/>
      <c r="BM12" s="195"/>
      <c r="BN12" s="195"/>
      <c r="BO12" s="196"/>
    </row>
    <row r="13" spans="1:67" ht="17.45" customHeight="1" x14ac:dyDescent="0.25">
      <c r="B13" s="233"/>
      <c r="C13" s="195"/>
      <c r="D13" s="195"/>
      <c r="E13" s="195"/>
      <c r="F13" s="195"/>
      <c r="G13" s="195"/>
      <c r="H13" s="195"/>
      <c r="I13" s="195"/>
      <c r="J13" s="195"/>
      <c r="K13" s="195"/>
      <c r="L13" s="228"/>
      <c r="M13" s="229"/>
      <c r="N13" s="229"/>
      <c r="O13" s="230"/>
      <c r="P13" s="228"/>
      <c r="Q13" s="229"/>
      <c r="R13" s="229"/>
      <c r="S13" s="230"/>
      <c r="T13" s="228"/>
      <c r="U13" s="229"/>
      <c r="V13" s="229"/>
      <c r="W13" s="230"/>
      <c r="X13" s="228"/>
      <c r="Y13" s="229"/>
      <c r="Z13" s="229"/>
      <c r="AA13" s="230"/>
      <c r="AB13" s="228"/>
      <c r="AC13" s="229"/>
      <c r="AD13" s="229"/>
      <c r="AE13" s="230"/>
      <c r="AF13" s="228"/>
      <c r="AG13" s="229"/>
      <c r="AH13" s="229"/>
      <c r="AI13" s="230"/>
      <c r="AJ13" s="228"/>
      <c r="AK13" s="229"/>
      <c r="AL13" s="229"/>
      <c r="AM13" s="230"/>
      <c r="AN13" s="228"/>
      <c r="AO13" s="229"/>
      <c r="AP13" s="229"/>
      <c r="AQ13" s="230"/>
      <c r="AR13" s="228"/>
      <c r="AS13" s="229"/>
      <c r="AT13" s="229"/>
      <c r="AU13" s="230"/>
      <c r="AV13" s="228"/>
      <c r="AW13" s="229"/>
      <c r="AX13" s="229"/>
      <c r="AY13" s="230"/>
      <c r="AZ13" s="228"/>
      <c r="BA13" s="229"/>
      <c r="BB13" s="229"/>
      <c r="BC13" s="230"/>
      <c r="BD13" s="228"/>
      <c r="BE13" s="229"/>
      <c r="BF13" s="229"/>
      <c r="BG13" s="230"/>
      <c r="BH13" s="195"/>
      <c r="BI13" s="195"/>
      <c r="BJ13" s="195"/>
      <c r="BK13" s="195"/>
      <c r="BL13" s="195"/>
      <c r="BM13" s="195"/>
      <c r="BN13" s="195"/>
      <c r="BO13" s="196"/>
    </row>
    <row r="14" spans="1:67" ht="7.5" customHeight="1" x14ac:dyDescent="0.25">
      <c r="B14" s="217" t="s">
        <v>114</v>
      </c>
      <c r="C14" s="218"/>
      <c r="D14" s="218"/>
      <c r="E14" s="218"/>
      <c r="F14" s="218"/>
      <c r="G14" s="218"/>
      <c r="H14" s="218"/>
      <c r="I14" s="218"/>
      <c r="J14" s="218"/>
      <c r="K14" s="218"/>
      <c r="L14" s="201">
        <v>20</v>
      </c>
      <c r="M14" s="201"/>
      <c r="N14" s="201"/>
      <c r="O14" s="201"/>
      <c r="P14" s="201">
        <v>19</v>
      </c>
      <c r="Q14" s="201"/>
      <c r="R14" s="201"/>
      <c r="S14" s="201"/>
      <c r="T14" s="201">
        <v>22</v>
      </c>
      <c r="U14" s="201"/>
      <c r="V14" s="201"/>
      <c r="W14" s="201"/>
      <c r="X14" s="201">
        <v>20</v>
      </c>
      <c r="Y14" s="201"/>
      <c r="Z14" s="201"/>
      <c r="AA14" s="201"/>
      <c r="AB14" s="201">
        <v>22</v>
      </c>
      <c r="AC14" s="201"/>
      <c r="AD14" s="201"/>
      <c r="AE14" s="201"/>
      <c r="AF14" s="201">
        <v>20</v>
      </c>
      <c r="AG14" s="201"/>
      <c r="AH14" s="201"/>
      <c r="AI14" s="201"/>
      <c r="AJ14" s="201">
        <v>20</v>
      </c>
      <c r="AK14" s="201"/>
      <c r="AL14" s="201"/>
      <c r="AM14" s="201"/>
      <c r="AN14" s="201">
        <v>20</v>
      </c>
      <c r="AO14" s="201"/>
      <c r="AP14" s="201"/>
      <c r="AQ14" s="201"/>
      <c r="AR14" s="201">
        <v>21</v>
      </c>
      <c r="AS14" s="201"/>
      <c r="AT14" s="201"/>
      <c r="AU14" s="201"/>
      <c r="AV14" s="201">
        <v>20</v>
      </c>
      <c r="AW14" s="201"/>
      <c r="AX14" s="201"/>
      <c r="AY14" s="201"/>
      <c r="AZ14" s="201">
        <v>19</v>
      </c>
      <c r="BA14" s="201"/>
      <c r="BB14" s="201"/>
      <c r="BC14" s="201"/>
      <c r="BD14" s="201">
        <v>22</v>
      </c>
      <c r="BE14" s="201"/>
      <c r="BF14" s="201"/>
      <c r="BG14" s="201"/>
      <c r="BH14" s="199">
        <f>SUM(L14:BD14)</f>
        <v>245</v>
      </c>
      <c r="BI14" s="199"/>
      <c r="BJ14" s="199"/>
      <c r="BK14" s="199"/>
      <c r="BL14" s="199"/>
      <c r="BM14" s="199"/>
      <c r="BN14" s="199"/>
      <c r="BO14" s="200"/>
    </row>
    <row r="15" spans="1:67" ht="7.5" customHeight="1" x14ac:dyDescent="0.25">
      <c r="B15" s="267"/>
      <c r="C15" s="268"/>
      <c r="D15" s="268"/>
      <c r="E15" s="268"/>
      <c r="F15" s="268"/>
      <c r="G15" s="268"/>
      <c r="H15" s="268"/>
      <c r="I15" s="268"/>
      <c r="J15" s="268"/>
      <c r="K15" s="268"/>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5"/>
      <c r="BI15" s="265"/>
      <c r="BJ15" s="265"/>
      <c r="BK15" s="265"/>
      <c r="BL15" s="265"/>
      <c r="BM15" s="265"/>
      <c r="BN15" s="265"/>
      <c r="BO15" s="266"/>
    </row>
    <row r="16" spans="1:67" ht="7.5" customHeight="1" x14ac:dyDescent="0.25">
      <c r="B16" s="297" t="s">
        <v>115</v>
      </c>
      <c r="C16" s="298"/>
      <c r="D16" s="298"/>
      <c r="E16" s="298"/>
      <c r="F16" s="298"/>
      <c r="G16" s="298"/>
      <c r="H16" s="298"/>
      <c r="I16" s="298"/>
      <c r="J16" s="298"/>
      <c r="K16" s="298"/>
      <c r="L16" s="291">
        <f>(L14*8)+L20</f>
        <v>172</v>
      </c>
      <c r="M16" s="291"/>
      <c r="N16" s="291"/>
      <c r="O16" s="291"/>
      <c r="P16" s="291">
        <f>(P14*8)+P20</f>
        <v>172</v>
      </c>
      <c r="Q16" s="291"/>
      <c r="R16" s="291"/>
      <c r="S16" s="291"/>
      <c r="T16" s="291">
        <f>(T14*8)+T20</f>
        <v>184</v>
      </c>
      <c r="U16" s="291"/>
      <c r="V16" s="291"/>
      <c r="W16" s="291"/>
      <c r="X16" s="291">
        <f>(X14*8)+X20</f>
        <v>165</v>
      </c>
      <c r="Y16" s="291"/>
      <c r="Z16" s="291"/>
      <c r="AA16" s="291"/>
      <c r="AB16" s="291">
        <f>(AB14*8)+AB20</f>
        <v>188</v>
      </c>
      <c r="AC16" s="291"/>
      <c r="AD16" s="291"/>
      <c r="AE16" s="291"/>
      <c r="AF16" s="291">
        <f>(AF14*8)+AF20</f>
        <v>176</v>
      </c>
      <c r="AG16" s="291"/>
      <c r="AH16" s="291"/>
      <c r="AI16" s="291"/>
      <c r="AJ16" s="291">
        <f>(AJ14*8)+AJ20</f>
        <v>161</v>
      </c>
      <c r="AK16" s="291"/>
      <c r="AL16" s="291"/>
      <c r="AM16" s="291"/>
      <c r="AN16" s="291">
        <f>(AN14*8)+AN20</f>
        <v>168</v>
      </c>
      <c r="AO16" s="291"/>
      <c r="AP16" s="291"/>
      <c r="AQ16" s="291"/>
      <c r="AR16" s="291">
        <f>(AR14*8)+AR20</f>
        <v>188</v>
      </c>
      <c r="AS16" s="291"/>
      <c r="AT16" s="291"/>
      <c r="AU16" s="291"/>
      <c r="AV16" s="291">
        <f>(AV14*8)+AV20</f>
        <v>175</v>
      </c>
      <c r="AW16" s="291"/>
      <c r="AX16" s="291"/>
      <c r="AY16" s="291"/>
      <c r="AZ16" s="291">
        <f>(AZ14*8)+AZ20</f>
        <v>157</v>
      </c>
      <c r="BA16" s="291"/>
      <c r="BB16" s="291"/>
      <c r="BC16" s="291"/>
      <c r="BD16" s="291">
        <f>(BD14*8)+BD20</f>
        <v>183</v>
      </c>
      <c r="BE16" s="291"/>
      <c r="BF16" s="291"/>
      <c r="BG16" s="291"/>
      <c r="BH16" s="293">
        <f>SUM(L16:BD16)</f>
        <v>2089</v>
      </c>
      <c r="BI16" s="293"/>
      <c r="BJ16" s="293"/>
      <c r="BK16" s="293"/>
      <c r="BL16" s="293"/>
      <c r="BM16" s="293"/>
      <c r="BN16" s="293"/>
      <c r="BO16" s="294"/>
    </row>
    <row r="17" spans="2:71" ht="7.5" customHeight="1" x14ac:dyDescent="0.25">
      <c r="B17" s="299"/>
      <c r="C17" s="300"/>
      <c r="D17" s="300"/>
      <c r="E17" s="300"/>
      <c r="F17" s="300"/>
      <c r="G17" s="300"/>
      <c r="H17" s="300"/>
      <c r="I17" s="300"/>
      <c r="J17" s="300"/>
      <c r="K17" s="300"/>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5"/>
      <c r="BI17" s="295"/>
      <c r="BJ17" s="295"/>
      <c r="BK17" s="295"/>
      <c r="BL17" s="295"/>
      <c r="BM17" s="295"/>
      <c r="BN17" s="295"/>
      <c r="BO17" s="296"/>
    </row>
    <row r="18" spans="2:71" ht="7.5" customHeight="1" x14ac:dyDescent="0.25">
      <c r="B18" s="262" t="s">
        <v>116</v>
      </c>
      <c r="C18" s="263"/>
      <c r="D18" s="263"/>
      <c r="E18" s="263"/>
      <c r="F18" s="263"/>
      <c r="G18" s="263"/>
      <c r="H18" s="263"/>
      <c r="I18" s="263"/>
      <c r="J18" s="263"/>
      <c r="K18" s="263"/>
      <c r="L18" s="261" t="s">
        <v>117</v>
      </c>
      <c r="M18" s="261"/>
      <c r="N18" s="261"/>
      <c r="O18" s="261"/>
      <c r="P18" s="261" t="s">
        <v>117</v>
      </c>
      <c r="Q18" s="261"/>
      <c r="R18" s="261"/>
      <c r="S18" s="261"/>
      <c r="T18" s="261" t="s">
        <v>117</v>
      </c>
      <c r="U18" s="261"/>
      <c r="V18" s="261"/>
      <c r="W18" s="261"/>
      <c r="X18" s="261" t="s">
        <v>117</v>
      </c>
      <c r="Y18" s="261"/>
      <c r="Z18" s="261"/>
      <c r="AA18" s="261"/>
      <c r="AB18" s="261" t="s">
        <v>117</v>
      </c>
      <c r="AC18" s="261"/>
      <c r="AD18" s="261"/>
      <c r="AE18" s="261"/>
      <c r="AF18" s="261" t="s">
        <v>117</v>
      </c>
      <c r="AG18" s="261"/>
      <c r="AH18" s="261"/>
      <c r="AI18" s="261"/>
      <c r="AJ18" s="261" t="s">
        <v>117</v>
      </c>
      <c r="AK18" s="261"/>
      <c r="AL18" s="261"/>
      <c r="AM18" s="261"/>
      <c r="AN18" s="261" t="s">
        <v>117</v>
      </c>
      <c r="AO18" s="261"/>
      <c r="AP18" s="261"/>
      <c r="AQ18" s="261"/>
      <c r="AR18" s="261" t="s">
        <v>117</v>
      </c>
      <c r="AS18" s="261"/>
      <c r="AT18" s="261"/>
      <c r="AU18" s="261"/>
      <c r="AV18" s="261" t="s">
        <v>117</v>
      </c>
      <c r="AW18" s="261"/>
      <c r="AX18" s="261"/>
      <c r="AY18" s="261"/>
      <c r="AZ18" s="261" t="s">
        <v>117</v>
      </c>
      <c r="BA18" s="261"/>
      <c r="BB18" s="261"/>
      <c r="BC18" s="261"/>
      <c r="BD18" s="261" t="s">
        <v>117</v>
      </c>
      <c r="BE18" s="261"/>
      <c r="BF18" s="261"/>
      <c r="BG18" s="261"/>
      <c r="BH18" s="242">
        <f>SUM(L18:BD18)</f>
        <v>0</v>
      </c>
      <c r="BI18" s="242"/>
      <c r="BJ18" s="242"/>
      <c r="BK18" s="242"/>
      <c r="BL18" s="242"/>
      <c r="BM18" s="242"/>
      <c r="BN18" s="242"/>
      <c r="BO18" s="243"/>
    </row>
    <row r="19" spans="2:71" ht="7.5" customHeight="1" x14ac:dyDescent="0.25">
      <c r="B19" s="217"/>
      <c r="C19" s="218"/>
      <c r="D19" s="218"/>
      <c r="E19" s="218"/>
      <c r="F19" s="218"/>
      <c r="G19" s="218"/>
      <c r="H19" s="218"/>
      <c r="I19" s="218"/>
      <c r="J19" s="218"/>
      <c r="K19" s="218"/>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199"/>
      <c r="BI19" s="199"/>
      <c r="BJ19" s="199"/>
      <c r="BK19" s="199"/>
      <c r="BL19" s="199"/>
      <c r="BM19" s="199"/>
      <c r="BN19" s="199"/>
      <c r="BO19" s="200"/>
    </row>
    <row r="20" spans="2:71" ht="7.5" customHeight="1" x14ac:dyDescent="0.25">
      <c r="B20" s="217" t="s">
        <v>118</v>
      </c>
      <c r="C20" s="218"/>
      <c r="D20" s="218"/>
      <c r="E20" s="218"/>
      <c r="F20" s="218"/>
      <c r="G20" s="218"/>
      <c r="H20" s="218"/>
      <c r="I20" s="218"/>
      <c r="J20" s="218"/>
      <c r="K20" s="218"/>
      <c r="L20" s="201">
        <v>12</v>
      </c>
      <c r="M20" s="201"/>
      <c r="N20" s="201"/>
      <c r="O20" s="201"/>
      <c r="P20" s="201">
        <v>20</v>
      </c>
      <c r="Q20" s="201"/>
      <c r="R20" s="201"/>
      <c r="S20" s="201"/>
      <c r="T20" s="201">
        <v>8</v>
      </c>
      <c r="U20" s="201"/>
      <c r="V20" s="201"/>
      <c r="W20" s="201"/>
      <c r="X20" s="201">
        <v>5</v>
      </c>
      <c r="Y20" s="201"/>
      <c r="Z20" s="201"/>
      <c r="AA20" s="201"/>
      <c r="AB20" s="201">
        <v>12</v>
      </c>
      <c r="AC20" s="201"/>
      <c r="AD20" s="201"/>
      <c r="AE20" s="201"/>
      <c r="AF20" s="201">
        <v>16</v>
      </c>
      <c r="AG20" s="201"/>
      <c r="AH20" s="201"/>
      <c r="AI20" s="201"/>
      <c r="AJ20" s="201">
        <v>1</v>
      </c>
      <c r="AK20" s="201"/>
      <c r="AL20" s="201"/>
      <c r="AM20" s="201"/>
      <c r="AN20" s="201">
        <v>8</v>
      </c>
      <c r="AO20" s="201"/>
      <c r="AP20" s="201"/>
      <c r="AQ20" s="201"/>
      <c r="AR20" s="201">
        <v>20</v>
      </c>
      <c r="AS20" s="201"/>
      <c r="AT20" s="201"/>
      <c r="AU20" s="201"/>
      <c r="AV20" s="201">
        <v>15</v>
      </c>
      <c r="AW20" s="201"/>
      <c r="AX20" s="201"/>
      <c r="AY20" s="201"/>
      <c r="AZ20" s="201">
        <v>5</v>
      </c>
      <c r="BA20" s="201"/>
      <c r="BB20" s="201"/>
      <c r="BC20" s="201"/>
      <c r="BD20" s="201">
        <v>7</v>
      </c>
      <c r="BE20" s="201"/>
      <c r="BF20" s="201"/>
      <c r="BG20" s="201"/>
      <c r="BH20" s="199">
        <f>SUM(L20:BD20)</f>
        <v>129</v>
      </c>
      <c r="BI20" s="199"/>
      <c r="BJ20" s="199"/>
      <c r="BK20" s="199"/>
      <c r="BL20" s="199"/>
      <c r="BM20" s="199"/>
      <c r="BN20" s="199"/>
      <c r="BO20" s="200"/>
    </row>
    <row r="21" spans="2:71" ht="7.5" customHeight="1" x14ac:dyDescent="0.25">
      <c r="B21" s="217"/>
      <c r="C21" s="218"/>
      <c r="D21" s="218"/>
      <c r="E21" s="218"/>
      <c r="F21" s="218"/>
      <c r="G21" s="218"/>
      <c r="H21" s="218"/>
      <c r="I21" s="218"/>
      <c r="J21" s="218"/>
      <c r="K21" s="218"/>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199"/>
      <c r="BI21" s="199"/>
      <c r="BJ21" s="199"/>
      <c r="BK21" s="199"/>
      <c r="BL21" s="199"/>
      <c r="BM21" s="199"/>
      <c r="BN21" s="199"/>
      <c r="BO21" s="200"/>
    </row>
    <row r="22" spans="2:71" ht="7.5" customHeight="1" x14ac:dyDescent="0.25">
      <c r="B22" s="217" t="s">
        <v>119</v>
      </c>
      <c r="C22" s="218"/>
      <c r="D22" s="218"/>
      <c r="E22" s="218"/>
      <c r="F22" s="218"/>
      <c r="G22" s="218"/>
      <c r="H22" s="218"/>
      <c r="I22" s="218"/>
      <c r="J22" s="218"/>
      <c r="K22" s="218"/>
      <c r="L22" s="201" t="s">
        <v>117</v>
      </c>
      <c r="M22" s="201"/>
      <c r="N22" s="201"/>
      <c r="O22" s="201"/>
      <c r="P22" s="201" t="s">
        <v>117</v>
      </c>
      <c r="Q22" s="201"/>
      <c r="R22" s="201"/>
      <c r="S22" s="201"/>
      <c r="T22" s="201" t="s">
        <v>117</v>
      </c>
      <c r="U22" s="201"/>
      <c r="V22" s="201"/>
      <c r="W22" s="201"/>
      <c r="X22" s="201" t="s">
        <v>117</v>
      </c>
      <c r="Y22" s="201"/>
      <c r="Z22" s="201"/>
      <c r="AA22" s="201"/>
      <c r="AB22" s="201" t="s">
        <v>117</v>
      </c>
      <c r="AC22" s="201"/>
      <c r="AD22" s="201"/>
      <c r="AE22" s="201"/>
      <c r="AF22" s="201" t="s">
        <v>117</v>
      </c>
      <c r="AG22" s="201"/>
      <c r="AH22" s="201"/>
      <c r="AI22" s="201"/>
      <c r="AJ22" s="201" t="s">
        <v>117</v>
      </c>
      <c r="AK22" s="201"/>
      <c r="AL22" s="201"/>
      <c r="AM22" s="201"/>
      <c r="AN22" s="201" t="s">
        <v>117</v>
      </c>
      <c r="AO22" s="201"/>
      <c r="AP22" s="201"/>
      <c r="AQ22" s="201"/>
      <c r="AR22" s="201" t="s">
        <v>117</v>
      </c>
      <c r="AS22" s="201"/>
      <c r="AT22" s="201"/>
      <c r="AU22" s="201"/>
      <c r="AV22" s="201" t="s">
        <v>117</v>
      </c>
      <c r="AW22" s="201"/>
      <c r="AX22" s="201"/>
      <c r="AY22" s="201"/>
      <c r="AZ22" s="201" t="s">
        <v>117</v>
      </c>
      <c r="BA22" s="201"/>
      <c r="BB22" s="201"/>
      <c r="BC22" s="201"/>
      <c r="BD22" s="201" t="s">
        <v>117</v>
      </c>
      <c r="BE22" s="201"/>
      <c r="BF22" s="201"/>
      <c r="BG22" s="201"/>
      <c r="BH22" s="199">
        <f>SUM(L22:BD22)</f>
        <v>0</v>
      </c>
      <c r="BI22" s="199"/>
      <c r="BJ22" s="199"/>
      <c r="BK22" s="199"/>
      <c r="BL22" s="199"/>
      <c r="BM22" s="199"/>
      <c r="BN22" s="199"/>
      <c r="BO22" s="200"/>
    </row>
    <row r="23" spans="2:71" ht="7.5" customHeight="1" thickBot="1" x14ac:dyDescent="0.3">
      <c r="B23" s="219"/>
      <c r="C23" s="220"/>
      <c r="D23" s="220"/>
      <c r="E23" s="220"/>
      <c r="F23" s="220"/>
      <c r="G23" s="220"/>
      <c r="H23" s="220"/>
      <c r="I23" s="220"/>
      <c r="J23" s="220"/>
      <c r="K23" s="220"/>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9"/>
      <c r="BI23" s="239"/>
      <c r="BJ23" s="239"/>
      <c r="BK23" s="239"/>
      <c r="BL23" s="239"/>
      <c r="BM23" s="239"/>
      <c r="BN23" s="239"/>
      <c r="BO23" s="240"/>
    </row>
    <row r="24" spans="2:71" ht="7.5" customHeight="1" thickTop="1" x14ac:dyDescent="0.25">
      <c r="B24" s="255" t="s">
        <v>47</v>
      </c>
      <c r="C24" s="256"/>
      <c r="D24" s="256"/>
      <c r="E24" s="256"/>
      <c r="F24" s="256"/>
      <c r="G24" s="256"/>
      <c r="H24" s="256"/>
      <c r="I24" s="256"/>
      <c r="J24" s="256"/>
      <c r="K24" s="256"/>
      <c r="L24" s="221">
        <v>240000</v>
      </c>
      <c r="M24" s="221"/>
      <c r="N24" s="221"/>
      <c r="O24" s="221"/>
      <c r="P24" s="258">
        <v>240000</v>
      </c>
      <c r="Q24" s="259"/>
      <c r="R24" s="259"/>
      <c r="S24" s="260"/>
      <c r="T24" s="258">
        <v>240000</v>
      </c>
      <c r="U24" s="259"/>
      <c r="V24" s="259"/>
      <c r="W24" s="260"/>
      <c r="X24" s="258">
        <v>240000</v>
      </c>
      <c r="Y24" s="259"/>
      <c r="Z24" s="259"/>
      <c r="AA24" s="260"/>
      <c r="AB24" s="258">
        <v>240000</v>
      </c>
      <c r="AC24" s="259"/>
      <c r="AD24" s="259"/>
      <c r="AE24" s="260"/>
      <c r="AF24" s="258">
        <v>240000</v>
      </c>
      <c r="AG24" s="259"/>
      <c r="AH24" s="259"/>
      <c r="AI24" s="260"/>
      <c r="AJ24" s="258">
        <v>240000</v>
      </c>
      <c r="AK24" s="259"/>
      <c r="AL24" s="259"/>
      <c r="AM24" s="260"/>
      <c r="AN24" s="258">
        <v>240000</v>
      </c>
      <c r="AO24" s="259"/>
      <c r="AP24" s="259"/>
      <c r="AQ24" s="260"/>
      <c r="AR24" s="258">
        <v>240000</v>
      </c>
      <c r="AS24" s="259"/>
      <c r="AT24" s="259"/>
      <c r="AU24" s="260"/>
      <c r="AV24" s="258">
        <v>240000</v>
      </c>
      <c r="AW24" s="259"/>
      <c r="AX24" s="259"/>
      <c r="AY24" s="260"/>
      <c r="AZ24" s="258">
        <v>240000</v>
      </c>
      <c r="BA24" s="259"/>
      <c r="BB24" s="259"/>
      <c r="BC24" s="260"/>
      <c r="BD24" s="258">
        <v>240000</v>
      </c>
      <c r="BE24" s="259"/>
      <c r="BF24" s="259"/>
      <c r="BG24" s="260"/>
      <c r="BH24" s="242">
        <f>SUM(L24:BD24)</f>
        <v>2880000</v>
      </c>
      <c r="BI24" s="242"/>
      <c r="BJ24" s="242"/>
      <c r="BK24" s="242"/>
      <c r="BL24" s="242"/>
      <c r="BM24" s="242"/>
      <c r="BN24" s="242"/>
      <c r="BO24" s="243"/>
      <c r="BQ24" s="289"/>
      <c r="BR24" s="290" t="s">
        <v>120</v>
      </c>
      <c r="BS24" s="290" t="s">
        <v>121</v>
      </c>
    </row>
    <row r="25" spans="2:71" ht="7.5" customHeight="1" x14ac:dyDescent="0.25">
      <c r="B25" s="257"/>
      <c r="C25" s="254"/>
      <c r="D25" s="254"/>
      <c r="E25" s="254"/>
      <c r="F25" s="254"/>
      <c r="G25" s="254"/>
      <c r="H25" s="254"/>
      <c r="I25" s="254"/>
      <c r="J25" s="254"/>
      <c r="K25" s="254"/>
      <c r="L25" s="201"/>
      <c r="M25" s="201"/>
      <c r="N25" s="201"/>
      <c r="O25" s="201"/>
      <c r="P25" s="251"/>
      <c r="Q25" s="252"/>
      <c r="R25" s="252"/>
      <c r="S25" s="253"/>
      <c r="T25" s="251"/>
      <c r="U25" s="252"/>
      <c r="V25" s="252"/>
      <c r="W25" s="253"/>
      <c r="X25" s="251"/>
      <c r="Y25" s="252"/>
      <c r="Z25" s="252"/>
      <c r="AA25" s="253"/>
      <c r="AB25" s="251"/>
      <c r="AC25" s="252"/>
      <c r="AD25" s="252"/>
      <c r="AE25" s="253"/>
      <c r="AF25" s="251"/>
      <c r="AG25" s="252"/>
      <c r="AH25" s="252"/>
      <c r="AI25" s="253"/>
      <c r="AJ25" s="251"/>
      <c r="AK25" s="252"/>
      <c r="AL25" s="252"/>
      <c r="AM25" s="253"/>
      <c r="AN25" s="251"/>
      <c r="AO25" s="252"/>
      <c r="AP25" s="252"/>
      <c r="AQ25" s="253"/>
      <c r="AR25" s="251"/>
      <c r="AS25" s="252"/>
      <c r="AT25" s="252"/>
      <c r="AU25" s="253"/>
      <c r="AV25" s="251"/>
      <c r="AW25" s="252"/>
      <c r="AX25" s="252"/>
      <c r="AY25" s="253"/>
      <c r="AZ25" s="251"/>
      <c r="BA25" s="252"/>
      <c r="BB25" s="252"/>
      <c r="BC25" s="253"/>
      <c r="BD25" s="251"/>
      <c r="BE25" s="252"/>
      <c r="BF25" s="252"/>
      <c r="BG25" s="253"/>
      <c r="BH25" s="199"/>
      <c r="BI25" s="199"/>
      <c r="BJ25" s="199"/>
      <c r="BK25" s="199"/>
      <c r="BL25" s="199"/>
      <c r="BM25" s="199"/>
      <c r="BN25" s="199"/>
      <c r="BO25" s="200"/>
      <c r="BQ25" s="289"/>
      <c r="BR25" s="290"/>
      <c r="BS25" s="290"/>
    </row>
    <row r="26" spans="2:71" ht="7.5" customHeight="1" x14ac:dyDescent="0.25">
      <c r="B26" s="217" t="s">
        <v>122</v>
      </c>
      <c r="C26" s="218"/>
      <c r="D26" s="218"/>
      <c r="E26" s="218"/>
      <c r="F26" s="218"/>
      <c r="G26" s="218"/>
      <c r="H26" s="218"/>
      <c r="I26" s="218"/>
      <c r="J26" s="218"/>
      <c r="K26" s="218"/>
      <c r="L26" s="248">
        <f>(L24/(L16-L20)*1.25)*L20</f>
        <v>22500</v>
      </c>
      <c r="M26" s="249"/>
      <c r="N26" s="249"/>
      <c r="O26" s="250"/>
      <c r="P26" s="248">
        <f>(P24/(P16-P20)*1.25)*P20</f>
        <v>39473.68421052632</v>
      </c>
      <c r="Q26" s="249"/>
      <c r="R26" s="249"/>
      <c r="S26" s="250"/>
      <c r="T26" s="248">
        <f>(T24/(T16-T20)*1.25)*T20</f>
        <v>13636.363636363638</v>
      </c>
      <c r="U26" s="249"/>
      <c r="V26" s="249"/>
      <c r="W26" s="250"/>
      <c r="X26" s="248">
        <f>(X24/(X16-X20)*1.25)*X20</f>
        <v>9375</v>
      </c>
      <c r="Y26" s="249"/>
      <c r="Z26" s="249"/>
      <c r="AA26" s="250"/>
      <c r="AB26" s="248">
        <f>(AB24/(AB16-AB20)*1.25)*AB20</f>
        <v>20454.545454545456</v>
      </c>
      <c r="AC26" s="249"/>
      <c r="AD26" s="249"/>
      <c r="AE26" s="250"/>
      <c r="AF26" s="248">
        <f>(AF24/(AF16-AF20)*1.25)*AF20</f>
        <v>30000</v>
      </c>
      <c r="AG26" s="249"/>
      <c r="AH26" s="249"/>
      <c r="AI26" s="250"/>
      <c r="AJ26" s="248">
        <f>(AJ24/(AJ16-AJ20)*1.25)*AJ20</f>
        <v>1875</v>
      </c>
      <c r="AK26" s="249"/>
      <c r="AL26" s="249"/>
      <c r="AM26" s="250"/>
      <c r="AN26" s="248">
        <f>(AN24/(AN16-AN20)*1.25)*AN20</f>
        <v>15000</v>
      </c>
      <c r="AO26" s="249"/>
      <c r="AP26" s="249"/>
      <c r="AQ26" s="250"/>
      <c r="AR26" s="248">
        <f>(AR24/(AR16-AR20)*1.25)*AR20</f>
        <v>35714.285714285717</v>
      </c>
      <c r="AS26" s="249"/>
      <c r="AT26" s="249"/>
      <c r="AU26" s="250"/>
      <c r="AV26" s="248">
        <f>(AV24/(AV16-AV20)*1.25)*AV20</f>
        <v>28125</v>
      </c>
      <c r="AW26" s="249"/>
      <c r="AX26" s="249"/>
      <c r="AY26" s="250"/>
      <c r="AZ26" s="248">
        <f>(AZ24/(AZ16-AZ20)*1.25)*AZ20</f>
        <v>9868.4210526315801</v>
      </c>
      <c r="BA26" s="249"/>
      <c r="BB26" s="249"/>
      <c r="BC26" s="250"/>
      <c r="BD26" s="248">
        <f>(BD24/(BD16-BD20)*1.25)*BD20</f>
        <v>11931.818181818184</v>
      </c>
      <c r="BE26" s="249"/>
      <c r="BF26" s="249"/>
      <c r="BG26" s="250"/>
      <c r="BH26" s="199">
        <f>SUM(L26:BD26)</f>
        <v>237954.11825017087</v>
      </c>
      <c r="BI26" s="199"/>
      <c r="BJ26" s="199"/>
      <c r="BK26" s="199"/>
      <c r="BL26" s="199"/>
      <c r="BM26" s="199"/>
      <c r="BN26" s="199"/>
      <c r="BO26" s="200"/>
      <c r="BQ26" s="289"/>
      <c r="BR26" s="290"/>
      <c r="BS26" s="290"/>
    </row>
    <row r="27" spans="2:71" ht="7.5" customHeight="1" x14ac:dyDescent="0.25">
      <c r="B27" s="217"/>
      <c r="C27" s="218"/>
      <c r="D27" s="218"/>
      <c r="E27" s="218"/>
      <c r="F27" s="218"/>
      <c r="G27" s="218"/>
      <c r="H27" s="218"/>
      <c r="I27" s="218"/>
      <c r="J27" s="218"/>
      <c r="K27" s="218"/>
      <c r="L27" s="251"/>
      <c r="M27" s="252"/>
      <c r="N27" s="252"/>
      <c r="O27" s="253"/>
      <c r="P27" s="251"/>
      <c r="Q27" s="252"/>
      <c r="R27" s="252"/>
      <c r="S27" s="253"/>
      <c r="T27" s="251"/>
      <c r="U27" s="252"/>
      <c r="V27" s="252"/>
      <c r="W27" s="253"/>
      <c r="X27" s="251"/>
      <c r="Y27" s="252"/>
      <c r="Z27" s="252"/>
      <c r="AA27" s="253"/>
      <c r="AB27" s="251"/>
      <c r="AC27" s="252"/>
      <c r="AD27" s="252"/>
      <c r="AE27" s="253"/>
      <c r="AF27" s="251"/>
      <c r="AG27" s="252"/>
      <c r="AH27" s="252"/>
      <c r="AI27" s="253"/>
      <c r="AJ27" s="251"/>
      <c r="AK27" s="252"/>
      <c r="AL27" s="252"/>
      <c r="AM27" s="253"/>
      <c r="AN27" s="251"/>
      <c r="AO27" s="252"/>
      <c r="AP27" s="252"/>
      <c r="AQ27" s="253"/>
      <c r="AR27" s="251"/>
      <c r="AS27" s="252"/>
      <c r="AT27" s="252"/>
      <c r="AU27" s="253"/>
      <c r="AV27" s="251"/>
      <c r="AW27" s="252"/>
      <c r="AX27" s="252"/>
      <c r="AY27" s="253"/>
      <c r="AZ27" s="251"/>
      <c r="BA27" s="252"/>
      <c r="BB27" s="252"/>
      <c r="BC27" s="253"/>
      <c r="BD27" s="251"/>
      <c r="BE27" s="252"/>
      <c r="BF27" s="252"/>
      <c r="BG27" s="253"/>
      <c r="BH27" s="199"/>
      <c r="BI27" s="199"/>
      <c r="BJ27" s="199"/>
      <c r="BK27" s="199"/>
      <c r="BL27" s="199"/>
      <c r="BM27" s="199"/>
      <c r="BN27" s="199"/>
      <c r="BO27" s="200"/>
    </row>
    <row r="28" spans="2:71" ht="7.5" customHeight="1" x14ac:dyDescent="0.25">
      <c r="B28" s="236" t="s">
        <v>123</v>
      </c>
      <c r="C28" s="237"/>
      <c r="D28" s="254" t="s">
        <v>124</v>
      </c>
      <c r="E28" s="254"/>
      <c r="F28" s="254"/>
      <c r="G28" s="254"/>
      <c r="H28" s="254"/>
      <c r="I28" s="254"/>
      <c r="J28" s="254"/>
      <c r="K28" s="254"/>
      <c r="L28" s="201">
        <v>10000</v>
      </c>
      <c r="M28" s="201"/>
      <c r="N28" s="201"/>
      <c r="O28" s="201"/>
      <c r="P28" s="201">
        <v>10000</v>
      </c>
      <c r="Q28" s="201"/>
      <c r="R28" s="201"/>
      <c r="S28" s="201"/>
      <c r="T28" s="201">
        <v>10000</v>
      </c>
      <c r="U28" s="201"/>
      <c r="V28" s="201"/>
      <c r="W28" s="201"/>
      <c r="X28" s="201">
        <v>10000</v>
      </c>
      <c r="Y28" s="201"/>
      <c r="Z28" s="201"/>
      <c r="AA28" s="201"/>
      <c r="AB28" s="201">
        <v>10000</v>
      </c>
      <c r="AC28" s="201"/>
      <c r="AD28" s="201"/>
      <c r="AE28" s="201"/>
      <c r="AF28" s="201">
        <v>10000</v>
      </c>
      <c r="AG28" s="201"/>
      <c r="AH28" s="201"/>
      <c r="AI28" s="201"/>
      <c r="AJ28" s="201">
        <v>15000</v>
      </c>
      <c r="AK28" s="201"/>
      <c r="AL28" s="201"/>
      <c r="AM28" s="201"/>
      <c r="AN28" s="201">
        <v>15000</v>
      </c>
      <c r="AO28" s="201"/>
      <c r="AP28" s="201"/>
      <c r="AQ28" s="201"/>
      <c r="AR28" s="201">
        <v>15000</v>
      </c>
      <c r="AS28" s="201"/>
      <c r="AT28" s="201"/>
      <c r="AU28" s="201"/>
      <c r="AV28" s="201">
        <v>15000</v>
      </c>
      <c r="AW28" s="201"/>
      <c r="AX28" s="201"/>
      <c r="AY28" s="201"/>
      <c r="AZ28" s="201">
        <v>15000</v>
      </c>
      <c r="BA28" s="201"/>
      <c r="BB28" s="201"/>
      <c r="BC28" s="201"/>
      <c r="BD28" s="201">
        <v>15000</v>
      </c>
      <c r="BE28" s="201"/>
      <c r="BF28" s="201"/>
      <c r="BG28" s="201"/>
      <c r="BH28" s="199">
        <f>SUM(L28:BD28)</f>
        <v>150000</v>
      </c>
      <c r="BI28" s="199"/>
      <c r="BJ28" s="199"/>
      <c r="BK28" s="199"/>
      <c r="BL28" s="199"/>
      <c r="BM28" s="199"/>
      <c r="BN28" s="199"/>
      <c r="BO28" s="200"/>
    </row>
    <row r="29" spans="2:71" ht="7.5" customHeight="1" x14ac:dyDescent="0.25">
      <c r="B29" s="236"/>
      <c r="C29" s="237"/>
      <c r="D29" s="254"/>
      <c r="E29" s="254"/>
      <c r="F29" s="254"/>
      <c r="G29" s="254"/>
      <c r="H29" s="254"/>
      <c r="I29" s="254"/>
      <c r="J29" s="254"/>
      <c r="K29" s="254"/>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199"/>
      <c r="BI29" s="199"/>
      <c r="BJ29" s="199"/>
      <c r="BK29" s="199"/>
      <c r="BL29" s="199"/>
      <c r="BM29" s="199"/>
      <c r="BN29" s="199"/>
      <c r="BO29" s="200"/>
    </row>
    <row r="30" spans="2:71" ht="7.5" customHeight="1" x14ac:dyDescent="0.25">
      <c r="B30" s="236"/>
      <c r="C30" s="237"/>
      <c r="D30" s="218" t="s">
        <v>125</v>
      </c>
      <c r="E30" s="218"/>
      <c r="F30" s="218"/>
      <c r="G30" s="218"/>
      <c r="H30" s="218"/>
      <c r="I30" s="218"/>
      <c r="J30" s="218"/>
      <c r="K30" s="218"/>
      <c r="L30" s="201">
        <v>5000</v>
      </c>
      <c r="M30" s="201"/>
      <c r="N30" s="201"/>
      <c r="O30" s="201"/>
      <c r="P30" s="201">
        <v>5000</v>
      </c>
      <c r="Q30" s="201"/>
      <c r="R30" s="201"/>
      <c r="S30" s="201"/>
      <c r="T30" s="201">
        <v>5000</v>
      </c>
      <c r="U30" s="201"/>
      <c r="V30" s="201"/>
      <c r="W30" s="201"/>
      <c r="X30" s="201">
        <v>5000</v>
      </c>
      <c r="Y30" s="201"/>
      <c r="Z30" s="201"/>
      <c r="AA30" s="201"/>
      <c r="AB30" s="201">
        <v>5000</v>
      </c>
      <c r="AC30" s="201"/>
      <c r="AD30" s="201"/>
      <c r="AE30" s="201"/>
      <c r="AF30" s="201">
        <v>5000</v>
      </c>
      <c r="AG30" s="201"/>
      <c r="AH30" s="201"/>
      <c r="AI30" s="201"/>
      <c r="AJ30" s="201">
        <v>5000</v>
      </c>
      <c r="AK30" s="201"/>
      <c r="AL30" s="201"/>
      <c r="AM30" s="201"/>
      <c r="AN30" s="201">
        <v>5000</v>
      </c>
      <c r="AO30" s="201"/>
      <c r="AP30" s="201"/>
      <c r="AQ30" s="201"/>
      <c r="AR30" s="201">
        <v>5000</v>
      </c>
      <c r="AS30" s="201"/>
      <c r="AT30" s="201"/>
      <c r="AU30" s="201"/>
      <c r="AV30" s="201">
        <v>5000</v>
      </c>
      <c r="AW30" s="201"/>
      <c r="AX30" s="201"/>
      <c r="AY30" s="201"/>
      <c r="AZ30" s="201">
        <v>5000</v>
      </c>
      <c r="BA30" s="201"/>
      <c r="BB30" s="201"/>
      <c r="BC30" s="201"/>
      <c r="BD30" s="201">
        <v>5000</v>
      </c>
      <c r="BE30" s="201"/>
      <c r="BF30" s="201"/>
      <c r="BG30" s="201"/>
      <c r="BH30" s="199">
        <f>SUM(L30:BD30)</f>
        <v>60000</v>
      </c>
      <c r="BI30" s="199"/>
      <c r="BJ30" s="199"/>
      <c r="BK30" s="199"/>
      <c r="BL30" s="199"/>
      <c r="BM30" s="199"/>
      <c r="BN30" s="199"/>
      <c r="BO30" s="200"/>
    </row>
    <row r="31" spans="2:71" ht="7.5" customHeight="1" x14ac:dyDescent="0.25">
      <c r="B31" s="236"/>
      <c r="C31" s="237"/>
      <c r="D31" s="218"/>
      <c r="E31" s="218"/>
      <c r="F31" s="218"/>
      <c r="G31" s="218"/>
      <c r="H31" s="218"/>
      <c r="I31" s="218"/>
      <c r="J31" s="218"/>
      <c r="K31" s="218"/>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199"/>
      <c r="BI31" s="199"/>
      <c r="BJ31" s="199"/>
      <c r="BK31" s="199"/>
      <c r="BL31" s="199"/>
      <c r="BM31" s="199"/>
      <c r="BN31" s="199"/>
      <c r="BO31" s="200"/>
    </row>
    <row r="32" spans="2:71" ht="7.5" customHeight="1" x14ac:dyDescent="0.25">
      <c r="B32" s="236"/>
      <c r="C32" s="237"/>
      <c r="D32" s="218" t="s">
        <v>126</v>
      </c>
      <c r="E32" s="218"/>
      <c r="F32" s="218"/>
      <c r="G32" s="218"/>
      <c r="H32" s="218"/>
      <c r="I32" s="218"/>
      <c r="J32" s="218"/>
      <c r="K32" s="218"/>
      <c r="L32" s="201">
        <v>3000</v>
      </c>
      <c r="M32" s="201"/>
      <c r="N32" s="201"/>
      <c r="O32" s="201"/>
      <c r="P32" s="201">
        <v>3000</v>
      </c>
      <c r="Q32" s="201"/>
      <c r="R32" s="201"/>
      <c r="S32" s="201"/>
      <c r="T32" s="201">
        <v>3000</v>
      </c>
      <c r="U32" s="201"/>
      <c r="V32" s="201"/>
      <c r="W32" s="201"/>
      <c r="X32" s="201">
        <v>3000</v>
      </c>
      <c r="Y32" s="201"/>
      <c r="Z32" s="201"/>
      <c r="AA32" s="201"/>
      <c r="AB32" s="201">
        <v>3000</v>
      </c>
      <c r="AC32" s="201"/>
      <c r="AD32" s="201"/>
      <c r="AE32" s="201"/>
      <c r="AF32" s="201">
        <v>3000</v>
      </c>
      <c r="AG32" s="201"/>
      <c r="AH32" s="201"/>
      <c r="AI32" s="201"/>
      <c r="AJ32" s="201">
        <v>3000</v>
      </c>
      <c r="AK32" s="201"/>
      <c r="AL32" s="201"/>
      <c r="AM32" s="201"/>
      <c r="AN32" s="201">
        <v>3000</v>
      </c>
      <c r="AO32" s="201"/>
      <c r="AP32" s="201"/>
      <c r="AQ32" s="201"/>
      <c r="AR32" s="201">
        <v>3000</v>
      </c>
      <c r="AS32" s="201"/>
      <c r="AT32" s="201"/>
      <c r="AU32" s="201"/>
      <c r="AV32" s="201">
        <v>3000</v>
      </c>
      <c r="AW32" s="201"/>
      <c r="AX32" s="201"/>
      <c r="AY32" s="201"/>
      <c r="AZ32" s="201">
        <v>3000</v>
      </c>
      <c r="BA32" s="201"/>
      <c r="BB32" s="201"/>
      <c r="BC32" s="201"/>
      <c r="BD32" s="201">
        <v>3000</v>
      </c>
      <c r="BE32" s="201"/>
      <c r="BF32" s="201"/>
      <c r="BG32" s="201"/>
      <c r="BH32" s="199">
        <f>SUM(L32:BD32)</f>
        <v>36000</v>
      </c>
      <c r="BI32" s="199"/>
      <c r="BJ32" s="199"/>
      <c r="BK32" s="199"/>
      <c r="BL32" s="199"/>
      <c r="BM32" s="199"/>
      <c r="BN32" s="199"/>
      <c r="BO32" s="200"/>
    </row>
    <row r="33" spans="2:67" ht="7.5" customHeight="1" x14ac:dyDescent="0.25">
      <c r="B33" s="236"/>
      <c r="C33" s="237"/>
      <c r="D33" s="218"/>
      <c r="E33" s="218"/>
      <c r="F33" s="218"/>
      <c r="G33" s="218"/>
      <c r="H33" s="218"/>
      <c r="I33" s="218"/>
      <c r="J33" s="218"/>
      <c r="K33" s="218"/>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199"/>
      <c r="BI33" s="199"/>
      <c r="BJ33" s="199"/>
      <c r="BK33" s="199"/>
      <c r="BL33" s="199"/>
      <c r="BM33" s="199"/>
      <c r="BN33" s="199"/>
      <c r="BO33" s="200"/>
    </row>
    <row r="34" spans="2:67" ht="7.5" customHeight="1" x14ac:dyDescent="0.25">
      <c r="B34" s="236"/>
      <c r="C34" s="237"/>
      <c r="D34" s="218"/>
      <c r="E34" s="218"/>
      <c r="F34" s="218"/>
      <c r="G34" s="218"/>
      <c r="H34" s="218"/>
      <c r="I34" s="218"/>
      <c r="J34" s="218"/>
      <c r="K34" s="218"/>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199">
        <f t="shared" ref="BH34" si="0">SUM(L34:BD34)</f>
        <v>0</v>
      </c>
      <c r="BI34" s="199"/>
      <c r="BJ34" s="199"/>
      <c r="BK34" s="199"/>
      <c r="BL34" s="199"/>
      <c r="BM34" s="199"/>
      <c r="BN34" s="199"/>
      <c r="BO34" s="200"/>
    </row>
    <row r="35" spans="2:67" ht="7.5" customHeight="1" x14ac:dyDescent="0.25">
      <c r="B35" s="236"/>
      <c r="C35" s="237"/>
      <c r="D35" s="218"/>
      <c r="E35" s="218"/>
      <c r="F35" s="218"/>
      <c r="G35" s="218"/>
      <c r="H35" s="218"/>
      <c r="I35" s="218"/>
      <c r="J35" s="218"/>
      <c r="K35" s="218"/>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199"/>
      <c r="BI35" s="199"/>
      <c r="BJ35" s="199"/>
      <c r="BK35" s="199"/>
      <c r="BL35" s="199"/>
      <c r="BM35" s="199"/>
      <c r="BN35" s="199"/>
      <c r="BO35" s="200"/>
    </row>
    <row r="36" spans="2:67" ht="7.5" customHeight="1" x14ac:dyDescent="0.25">
      <c r="B36" s="236"/>
      <c r="C36" s="237"/>
      <c r="D36" s="218"/>
      <c r="E36" s="218"/>
      <c r="F36" s="218"/>
      <c r="G36" s="218"/>
      <c r="H36" s="218"/>
      <c r="I36" s="218"/>
      <c r="J36" s="218"/>
      <c r="K36" s="218"/>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199">
        <f t="shared" ref="BH36" si="1">SUM(L36:BD36)</f>
        <v>0</v>
      </c>
      <c r="BI36" s="199"/>
      <c r="BJ36" s="199"/>
      <c r="BK36" s="199"/>
      <c r="BL36" s="199"/>
      <c r="BM36" s="199"/>
      <c r="BN36" s="199"/>
      <c r="BO36" s="200"/>
    </row>
    <row r="37" spans="2:67" ht="7.5" customHeight="1" x14ac:dyDescent="0.25">
      <c r="B37" s="236"/>
      <c r="C37" s="237"/>
      <c r="D37" s="218"/>
      <c r="E37" s="218"/>
      <c r="F37" s="218"/>
      <c r="G37" s="218"/>
      <c r="H37" s="218"/>
      <c r="I37" s="218"/>
      <c r="J37" s="218"/>
      <c r="K37" s="218"/>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199"/>
      <c r="BI37" s="199"/>
      <c r="BJ37" s="199"/>
      <c r="BK37" s="199"/>
      <c r="BL37" s="199"/>
      <c r="BM37" s="199"/>
      <c r="BN37" s="199"/>
      <c r="BO37" s="200"/>
    </row>
    <row r="38" spans="2:67" ht="7.5" customHeight="1" x14ac:dyDescent="0.25">
      <c r="B38" s="236"/>
      <c r="C38" s="237"/>
      <c r="D38" s="218"/>
      <c r="E38" s="218"/>
      <c r="F38" s="218"/>
      <c r="G38" s="218"/>
      <c r="H38" s="218"/>
      <c r="I38" s="218"/>
      <c r="J38" s="218"/>
      <c r="K38" s="218"/>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199">
        <f t="shared" ref="BH38" si="2">SUM(L38:BD38)</f>
        <v>0</v>
      </c>
      <c r="BI38" s="199"/>
      <c r="BJ38" s="199"/>
      <c r="BK38" s="199"/>
      <c r="BL38" s="199"/>
      <c r="BM38" s="199"/>
      <c r="BN38" s="199"/>
      <c r="BO38" s="200"/>
    </row>
    <row r="39" spans="2:67" ht="7.5" customHeight="1" x14ac:dyDescent="0.25">
      <c r="B39" s="236"/>
      <c r="C39" s="237"/>
      <c r="D39" s="218"/>
      <c r="E39" s="218"/>
      <c r="F39" s="218"/>
      <c r="G39" s="218"/>
      <c r="H39" s="218"/>
      <c r="I39" s="218"/>
      <c r="J39" s="218"/>
      <c r="K39" s="218"/>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199"/>
      <c r="BI39" s="199"/>
      <c r="BJ39" s="199"/>
      <c r="BK39" s="199"/>
      <c r="BL39" s="199"/>
      <c r="BM39" s="199"/>
      <c r="BN39" s="199"/>
      <c r="BO39" s="200"/>
    </row>
    <row r="40" spans="2:67" ht="7.5" customHeight="1" x14ac:dyDescent="0.25">
      <c r="B40" s="244" t="s">
        <v>127</v>
      </c>
      <c r="C40" s="245"/>
      <c r="D40" s="245"/>
      <c r="E40" s="245"/>
      <c r="F40" s="245"/>
      <c r="G40" s="245"/>
      <c r="H40" s="245"/>
      <c r="I40" s="245"/>
      <c r="J40" s="245"/>
      <c r="K40" s="245"/>
      <c r="L40" s="201">
        <f>SUM(L24:O39)</f>
        <v>280500</v>
      </c>
      <c r="M40" s="201"/>
      <c r="N40" s="201"/>
      <c r="O40" s="201"/>
      <c r="P40" s="201">
        <f>SUM(P24:S39)</f>
        <v>297473.68421052629</v>
      </c>
      <c r="Q40" s="201"/>
      <c r="R40" s="201"/>
      <c r="S40" s="201"/>
      <c r="T40" s="201">
        <f>SUM(T24:W39)</f>
        <v>271636.36363636365</v>
      </c>
      <c r="U40" s="201"/>
      <c r="V40" s="201"/>
      <c r="W40" s="201"/>
      <c r="X40" s="201">
        <f>SUM(X24:AA39)</f>
        <v>267375</v>
      </c>
      <c r="Y40" s="201"/>
      <c r="Z40" s="201"/>
      <c r="AA40" s="201"/>
      <c r="AB40" s="201">
        <f>SUM(AB24:AE39)</f>
        <v>278454.54545454547</v>
      </c>
      <c r="AC40" s="201"/>
      <c r="AD40" s="201"/>
      <c r="AE40" s="201"/>
      <c r="AF40" s="201">
        <f>SUM(AF24:AI39)</f>
        <v>288000</v>
      </c>
      <c r="AG40" s="201"/>
      <c r="AH40" s="201"/>
      <c r="AI40" s="201"/>
      <c r="AJ40" s="201">
        <f>SUM(AJ24:AM39)</f>
        <v>264875</v>
      </c>
      <c r="AK40" s="201"/>
      <c r="AL40" s="201"/>
      <c r="AM40" s="201"/>
      <c r="AN40" s="201">
        <f>SUM(AN24:AQ39)</f>
        <v>278000</v>
      </c>
      <c r="AO40" s="201"/>
      <c r="AP40" s="201"/>
      <c r="AQ40" s="201"/>
      <c r="AR40" s="201">
        <f>SUM(AR24:AU39)</f>
        <v>298714.28571428574</v>
      </c>
      <c r="AS40" s="201"/>
      <c r="AT40" s="201"/>
      <c r="AU40" s="201"/>
      <c r="AV40" s="201">
        <f>SUM(AV24:AY39)</f>
        <v>291125</v>
      </c>
      <c r="AW40" s="201"/>
      <c r="AX40" s="201"/>
      <c r="AY40" s="201"/>
      <c r="AZ40" s="201">
        <f>SUM(AZ24:BC39)</f>
        <v>272868.42105263157</v>
      </c>
      <c r="BA40" s="201"/>
      <c r="BB40" s="201"/>
      <c r="BC40" s="201"/>
      <c r="BD40" s="201">
        <f>SUM(BD24:BG39)</f>
        <v>274931.81818181818</v>
      </c>
      <c r="BE40" s="201"/>
      <c r="BF40" s="201"/>
      <c r="BG40" s="201"/>
      <c r="BH40" s="199">
        <f>SUM(L40:BD40)</f>
        <v>3363954.1182501712</v>
      </c>
      <c r="BI40" s="199"/>
      <c r="BJ40" s="199"/>
      <c r="BK40" s="199"/>
      <c r="BL40" s="199"/>
      <c r="BM40" s="199"/>
      <c r="BN40" s="199"/>
      <c r="BO40" s="200"/>
    </row>
    <row r="41" spans="2:67" ht="7.5" customHeight="1" x14ac:dyDescent="0.25">
      <c r="B41" s="244"/>
      <c r="C41" s="245"/>
      <c r="D41" s="245"/>
      <c r="E41" s="245"/>
      <c r="F41" s="245"/>
      <c r="G41" s="245"/>
      <c r="H41" s="245"/>
      <c r="I41" s="245"/>
      <c r="J41" s="245"/>
      <c r="K41" s="245"/>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199"/>
      <c r="BI41" s="199"/>
      <c r="BJ41" s="199"/>
      <c r="BK41" s="199"/>
      <c r="BL41" s="199"/>
      <c r="BM41" s="199"/>
      <c r="BN41" s="199"/>
      <c r="BO41" s="200"/>
    </row>
    <row r="42" spans="2:67" ht="7.5" customHeight="1" x14ac:dyDescent="0.25">
      <c r="B42" s="244" t="s">
        <v>128</v>
      </c>
      <c r="C42" s="245"/>
      <c r="D42" s="245"/>
      <c r="E42" s="245"/>
      <c r="F42" s="245"/>
      <c r="G42" s="245"/>
      <c r="H42" s="245"/>
      <c r="I42" s="245"/>
      <c r="J42" s="245"/>
      <c r="K42" s="245"/>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199">
        <f>SUM(L42:BD42)</f>
        <v>0</v>
      </c>
      <c r="BI42" s="199"/>
      <c r="BJ42" s="199"/>
      <c r="BK42" s="199"/>
      <c r="BL42" s="199"/>
      <c r="BM42" s="199"/>
      <c r="BN42" s="199"/>
      <c r="BO42" s="200"/>
    </row>
    <row r="43" spans="2:67" ht="7.5" customHeight="1" x14ac:dyDescent="0.25">
      <c r="B43" s="244"/>
      <c r="C43" s="245"/>
      <c r="D43" s="245"/>
      <c r="E43" s="245"/>
      <c r="F43" s="245"/>
      <c r="G43" s="245"/>
      <c r="H43" s="245"/>
      <c r="I43" s="245"/>
      <c r="J43" s="245"/>
      <c r="K43" s="245"/>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199"/>
      <c r="BI43" s="199"/>
      <c r="BJ43" s="199"/>
      <c r="BK43" s="199"/>
      <c r="BL43" s="199"/>
      <c r="BM43" s="199"/>
      <c r="BN43" s="199"/>
      <c r="BO43" s="200"/>
    </row>
    <row r="44" spans="2:67" ht="7.5" customHeight="1" x14ac:dyDescent="0.25">
      <c r="B44" s="244" t="s">
        <v>129</v>
      </c>
      <c r="C44" s="245"/>
      <c r="D44" s="245"/>
      <c r="E44" s="245"/>
      <c r="F44" s="245"/>
      <c r="G44" s="245"/>
      <c r="H44" s="245"/>
      <c r="I44" s="245"/>
      <c r="J44" s="245"/>
      <c r="K44" s="245"/>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199">
        <f>SUM(L44:BD44)</f>
        <v>0</v>
      </c>
      <c r="BI44" s="199"/>
      <c r="BJ44" s="199"/>
      <c r="BK44" s="199"/>
      <c r="BL44" s="199"/>
      <c r="BM44" s="199"/>
      <c r="BN44" s="199"/>
      <c r="BO44" s="200"/>
    </row>
    <row r="45" spans="2:67" ht="7.5" customHeight="1" x14ac:dyDescent="0.25">
      <c r="B45" s="244"/>
      <c r="C45" s="245"/>
      <c r="D45" s="245"/>
      <c r="E45" s="245"/>
      <c r="F45" s="245"/>
      <c r="G45" s="245"/>
      <c r="H45" s="245"/>
      <c r="I45" s="245"/>
      <c r="J45" s="245"/>
      <c r="K45" s="245"/>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199"/>
      <c r="BI45" s="199"/>
      <c r="BJ45" s="199"/>
      <c r="BK45" s="199"/>
      <c r="BL45" s="199"/>
      <c r="BM45" s="199"/>
      <c r="BN45" s="199"/>
      <c r="BO45" s="200"/>
    </row>
    <row r="46" spans="2:67" ht="7.5" customHeight="1" x14ac:dyDescent="0.25">
      <c r="B46" s="244" t="s">
        <v>113</v>
      </c>
      <c r="C46" s="245"/>
      <c r="D46" s="245"/>
      <c r="E46" s="245"/>
      <c r="F46" s="245"/>
      <c r="G46" s="245"/>
      <c r="H46" s="245"/>
      <c r="I46" s="245"/>
      <c r="J46" s="245"/>
      <c r="K46" s="245"/>
      <c r="L46" s="201">
        <f>L40+L42+L44</f>
        <v>280500</v>
      </c>
      <c r="M46" s="201"/>
      <c r="N46" s="201"/>
      <c r="O46" s="201"/>
      <c r="P46" s="201">
        <f>P40+P42+P44</f>
        <v>297473.68421052629</v>
      </c>
      <c r="Q46" s="201"/>
      <c r="R46" s="201"/>
      <c r="S46" s="201"/>
      <c r="T46" s="201">
        <f>T40+T42+T44</f>
        <v>271636.36363636365</v>
      </c>
      <c r="U46" s="201"/>
      <c r="V46" s="201"/>
      <c r="W46" s="201"/>
      <c r="X46" s="201">
        <f>X40+X42+X44</f>
        <v>267375</v>
      </c>
      <c r="Y46" s="201"/>
      <c r="Z46" s="201"/>
      <c r="AA46" s="201"/>
      <c r="AB46" s="201">
        <f>AB40+AB42+AB44</f>
        <v>278454.54545454547</v>
      </c>
      <c r="AC46" s="201"/>
      <c r="AD46" s="201"/>
      <c r="AE46" s="201"/>
      <c r="AF46" s="201">
        <f>AF40+AF42+AF44</f>
        <v>288000</v>
      </c>
      <c r="AG46" s="201"/>
      <c r="AH46" s="201"/>
      <c r="AI46" s="201"/>
      <c r="AJ46" s="201">
        <f>AJ40+AJ42+AJ44</f>
        <v>264875</v>
      </c>
      <c r="AK46" s="201"/>
      <c r="AL46" s="201"/>
      <c r="AM46" s="201"/>
      <c r="AN46" s="201">
        <f>AN40+AN42+AN44</f>
        <v>278000</v>
      </c>
      <c r="AO46" s="201"/>
      <c r="AP46" s="201"/>
      <c r="AQ46" s="201"/>
      <c r="AR46" s="201">
        <f>AR40+AR42+AR44</f>
        <v>298714.28571428574</v>
      </c>
      <c r="AS46" s="201"/>
      <c r="AT46" s="201"/>
      <c r="AU46" s="201"/>
      <c r="AV46" s="201">
        <f>AV40+AV42+AV44</f>
        <v>291125</v>
      </c>
      <c r="AW46" s="201"/>
      <c r="AX46" s="201"/>
      <c r="AY46" s="201"/>
      <c r="AZ46" s="201">
        <f>AZ40+AZ42+AZ44</f>
        <v>272868.42105263157</v>
      </c>
      <c r="BA46" s="201"/>
      <c r="BB46" s="201"/>
      <c r="BC46" s="201"/>
      <c r="BD46" s="201">
        <f>BD40+BD42+BD44</f>
        <v>274931.81818181818</v>
      </c>
      <c r="BE46" s="201"/>
      <c r="BF46" s="201"/>
      <c r="BG46" s="201"/>
      <c r="BH46" s="199">
        <f>SUM(L46:BD46)</f>
        <v>3363954.1182501712</v>
      </c>
      <c r="BI46" s="199"/>
      <c r="BJ46" s="199"/>
      <c r="BK46" s="199"/>
      <c r="BL46" s="199"/>
      <c r="BM46" s="199"/>
      <c r="BN46" s="199"/>
      <c r="BO46" s="200"/>
    </row>
    <row r="47" spans="2:67" ht="7.5" customHeight="1" thickBot="1" x14ac:dyDescent="0.3">
      <c r="B47" s="246"/>
      <c r="C47" s="247"/>
      <c r="D47" s="247"/>
      <c r="E47" s="247"/>
      <c r="F47" s="247"/>
      <c r="G47" s="247"/>
      <c r="H47" s="247"/>
      <c r="I47" s="247"/>
      <c r="J47" s="247"/>
      <c r="K47" s="247"/>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9"/>
      <c r="BI47" s="239"/>
      <c r="BJ47" s="239"/>
      <c r="BK47" s="239"/>
      <c r="BL47" s="239"/>
      <c r="BM47" s="239"/>
      <c r="BN47" s="239"/>
      <c r="BO47" s="240"/>
    </row>
    <row r="48" spans="2:67" ht="7.5" customHeight="1" thickTop="1" x14ac:dyDescent="0.25">
      <c r="B48" s="234" t="s">
        <v>130</v>
      </c>
      <c r="C48" s="235"/>
      <c r="D48" s="241" t="s">
        <v>131</v>
      </c>
      <c r="E48" s="241"/>
      <c r="F48" s="241"/>
      <c r="G48" s="241"/>
      <c r="H48" s="241"/>
      <c r="I48" s="241"/>
      <c r="J48" s="241"/>
      <c r="K48" s="241"/>
      <c r="L48" s="221">
        <v>12300</v>
      </c>
      <c r="M48" s="221"/>
      <c r="N48" s="221"/>
      <c r="O48" s="221"/>
      <c r="P48" s="221">
        <v>12300</v>
      </c>
      <c r="Q48" s="221"/>
      <c r="R48" s="221"/>
      <c r="S48" s="221"/>
      <c r="T48" s="221">
        <v>12300</v>
      </c>
      <c r="U48" s="221"/>
      <c r="V48" s="221"/>
      <c r="W48" s="221"/>
      <c r="X48" s="221">
        <v>12300</v>
      </c>
      <c r="Y48" s="221"/>
      <c r="Z48" s="221"/>
      <c r="AA48" s="221"/>
      <c r="AB48" s="221">
        <v>12300</v>
      </c>
      <c r="AC48" s="221"/>
      <c r="AD48" s="221"/>
      <c r="AE48" s="221"/>
      <c r="AF48" s="221">
        <v>12300</v>
      </c>
      <c r="AG48" s="221"/>
      <c r="AH48" s="221"/>
      <c r="AI48" s="221"/>
      <c r="AJ48" s="221">
        <v>12300</v>
      </c>
      <c r="AK48" s="221"/>
      <c r="AL48" s="221"/>
      <c r="AM48" s="221"/>
      <c r="AN48" s="221">
        <v>12300</v>
      </c>
      <c r="AO48" s="221"/>
      <c r="AP48" s="221"/>
      <c r="AQ48" s="221"/>
      <c r="AR48" s="221">
        <v>12300</v>
      </c>
      <c r="AS48" s="221"/>
      <c r="AT48" s="221"/>
      <c r="AU48" s="221"/>
      <c r="AV48" s="221">
        <v>12300</v>
      </c>
      <c r="AW48" s="221"/>
      <c r="AX48" s="221"/>
      <c r="AY48" s="221"/>
      <c r="AZ48" s="221">
        <v>12300</v>
      </c>
      <c r="BA48" s="221"/>
      <c r="BB48" s="221"/>
      <c r="BC48" s="221"/>
      <c r="BD48" s="221">
        <v>12300</v>
      </c>
      <c r="BE48" s="221"/>
      <c r="BF48" s="221"/>
      <c r="BG48" s="221"/>
      <c r="BH48" s="242">
        <f t="shared" ref="BH48" si="3">SUM(L48:BD48)</f>
        <v>147600</v>
      </c>
      <c r="BI48" s="242"/>
      <c r="BJ48" s="242"/>
      <c r="BK48" s="242"/>
      <c r="BL48" s="242"/>
      <c r="BM48" s="242"/>
      <c r="BN48" s="242"/>
      <c r="BO48" s="243"/>
    </row>
    <row r="49" spans="2:67" ht="7.5" customHeight="1" x14ac:dyDescent="0.25">
      <c r="B49" s="236"/>
      <c r="C49" s="237"/>
      <c r="D49" s="218"/>
      <c r="E49" s="218"/>
      <c r="F49" s="218"/>
      <c r="G49" s="218"/>
      <c r="H49" s="218"/>
      <c r="I49" s="218"/>
      <c r="J49" s="218"/>
      <c r="K49" s="218"/>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199"/>
      <c r="BI49" s="199"/>
      <c r="BJ49" s="199"/>
      <c r="BK49" s="199"/>
      <c r="BL49" s="199"/>
      <c r="BM49" s="199"/>
      <c r="BN49" s="199"/>
      <c r="BO49" s="200"/>
    </row>
    <row r="50" spans="2:67" ht="7.5" customHeight="1" x14ac:dyDescent="0.25">
      <c r="B50" s="236"/>
      <c r="C50" s="237"/>
      <c r="D50" s="218" t="s">
        <v>132</v>
      </c>
      <c r="E50" s="218"/>
      <c r="F50" s="218"/>
      <c r="G50" s="218"/>
      <c r="H50" s="218"/>
      <c r="I50" s="218"/>
      <c r="J50" s="218"/>
      <c r="K50" s="218"/>
      <c r="L50" s="201">
        <v>20901</v>
      </c>
      <c r="M50" s="201"/>
      <c r="N50" s="201"/>
      <c r="O50" s="201"/>
      <c r="P50" s="201">
        <v>20901</v>
      </c>
      <c r="Q50" s="201"/>
      <c r="R50" s="201"/>
      <c r="S50" s="201"/>
      <c r="T50" s="201">
        <v>20901</v>
      </c>
      <c r="U50" s="201"/>
      <c r="V50" s="201"/>
      <c r="W50" s="201"/>
      <c r="X50" s="201">
        <v>20901</v>
      </c>
      <c r="Y50" s="201"/>
      <c r="Z50" s="201"/>
      <c r="AA50" s="201"/>
      <c r="AB50" s="201">
        <v>20901</v>
      </c>
      <c r="AC50" s="201"/>
      <c r="AD50" s="201"/>
      <c r="AE50" s="201"/>
      <c r="AF50" s="201">
        <v>20901</v>
      </c>
      <c r="AG50" s="201"/>
      <c r="AH50" s="201"/>
      <c r="AI50" s="201"/>
      <c r="AJ50" s="201">
        <v>20901</v>
      </c>
      <c r="AK50" s="201"/>
      <c r="AL50" s="201"/>
      <c r="AM50" s="201"/>
      <c r="AN50" s="201">
        <v>20901</v>
      </c>
      <c r="AO50" s="201"/>
      <c r="AP50" s="201"/>
      <c r="AQ50" s="201"/>
      <c r="AR50" s="201">
        <v>20901</v>
      </c>
      <c r="AS50" s="201"/>
      <c r="AT50" s="201"/>
      <c r="AU50" s="201"/>
      <c r="AV50" s="201">
        <v>20901</v>
      </c>
      <c r="AW50" s="201"/>
      <c r="AX50" s="201"/>
      <c r="AY50" s="201"/>
      <c r="AZ50" s="201">
        <v>20901</v>
      </c>
      <c r="BA50" s="201"/>
      <c r="BB50" s="201"/>
      <c r="BC50" s="201"/>
      <c r="BD50" s="201">
        <v>20901</v>
      </c>
      <c r="BE50" s="201"/>
      <c r="BF50" s="201"/>
      <c r="BG50" s="201"/>
      <c r="BH50" s="199">
        <f t="shared" ref="BH50" si="4">SUM(L50:BD50)</f>
        <v>250812</v>
      </c>
      <c r="BI50" s="199"/>
      <c r="BJ50" s="199"/>
      <c r="BK50" s="199"/>
      <c r="BL50" s="199"/>
      <c r="BM50" s="199"/>
      <c r="BN50" s="199"/>
      <c r="BO50" s="200"/>
    </row>
    <row r="51" spans="2:67" ht="7.5" customHeight="1" x14ac:dyDescent="0.25">
      <c r="B51" s="236"/>
      <c r="C51" s="237"/>
      <c r="D51" s="218"/>
      <c r="E51" s="218"/>
      <c r="F51" s="218"/>
      <c r="G51" s="218"/>
      <c r="H51" s="218"/>
      <c r="I51" s="218"/>
      <c r="J51" s="218"/>
      <c r="K51" s="218"/>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199"/>
      <c r="BI51" s="199"/>
      <c r="BJ51" s="199"/>
      <c r="BK51" s="199"/>
      <c r="BL51" s="199"/>
      <c r="BM51" s="199"/>
      <c r="BN51" s="199"/>
      <c r="BO51" s="200"/>
    </row>
    <row r="52" spans="2:67" ht="7.5" customHeight="1" x14ac:dyDescent="0.25">
      <c r="B52" s="236"/>
      <c r="C52" s="237"/>
      <c r="D52" s="218" t="s">
        <v>133</v>
      </c>
      <c r="E52" s="218"/>
      <c r="F52" s="218"/>
      <c r="G52" s="218"/>
      <c r="H52" s="218"/>
      <c r="I52" s="218"/>
      <c r="J52" s="218"/>
      <c r="K52" s="218"/>
      <c r="L52" s="201">
        <v>2104</v>
      </c>
      <c r="M52" s="201"/>
      <c r="N52" s="201"/>
      <c r="O52" s="201"/>
      <c r="P52" s="201">
        <v>2104</v>
      </c>
      <c r="Q52" s="201"/>
      <c r="R52" s="201"/>
      <c r="S52" s="201"/>
      <c r="T52" s="201">
        <v>2104</v>
      </c>
      <c r="U52" s="201"/>
      <c r="V52" s="201"/>
      <c r="W52" s="201"/>
      <c r="X52" s="201">
        <v>2104</v>
      </c>
      <c r="Y52" s="201"/>
      <c r="Z52" s="201"/>
      <c r="AA52" s="201"/>
      <c r="AB52" s="201">
        <v>2104</v>
      </c>
      <c r="AC52" s="201"/>
      <c r="AD52" s="201"/>
      <c r="AE52" s="201"/>
      <c r="AF52" s="201">
        <v>2104</v>
      </c>
      <c r="AG52" s="201"/>
      <c r="AH52" s="201"/>
      <c r="AI52" s="201"/>
      <c r="AJ52" s="201">
        <v>2104</v>
      </c>
      <c r="AK52" s="201"/>
      <c r="AL52" s="201"/>
      <c r="AM52" s="201"/>
      <c r="AN52" s="201">
        <v>2104</v>
      </c>
      <c r="AO52" s="201"/>
      <c r="AP52" s="201"/>
      <c r="AQ52" s="201"/>
      <c r="AR52" s="201">
        <v>2104</v>
      </c>
      <c r="AS52" s="201"/>
      <c r="AT52" s="201"/>
      <c r="AU52" s="201"/>
      <c r="AV52" s="201">
        <v>2104</v>
      </c>
      <c r="AW52" s="201"/>
      <c r="AX52" s="201"/>
      <c r="AY52" s="201"/>
      <c r="AZ52" s="201">
        <v>2104</v>
      </c>
      <c r="BA52" s="201"/>
      <c r="BB52" s="201"/>
      <c r="BC52" s="201"/>
      <c r="BD52" s="201">
        <v>2104</v>
      </c>
      <c r="BE52" s="201"/>
      <c r="BF52" s="201"/>
      <c r="BG52" s="201"/>
      <c r="BH52" s="199">
        <f t="shared" ref="BH52" si="5">SUM(L52:BD52)</f>
        <v>25248</v>
      </c>
      <c r="BI52" s="199"/>
      <c r="BJ52" s="199"/>
      <c r="BK52" s="199"/>
      <c r="BL52" s="199"/>
      <c r="BM52" s="199"/>
      <c r="BN52" s="199"/>
      <c r="BO52" s="200"/>
    </row>
    <row r="53" spans="2:67" ht="7.5" customHeight="1" x14ac:dyDescent="0.25">
      <c r="B53" s="236"/>
      <c r="C53" s="237"/>
      <c r="D53" s="218"/>
      <c r="E53" s="218"/>
      <c r="F53" s="218"/>
      <c r="G53" s="218"/>
      <c r="H53" s="218"/>
      <c r="I53" s="218"/>
      <c r="J53" s="218"/>
      <c r="K53" s="218"/>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199"/>
      <c r="BI53" s="199"/>
      <c r="BJ53" s="199"/>
      <c r="BK53" s="199"/>
      <c r="BL53" s="199"/>
      <c r="BM53" s="199"/>
      <c r="BN53" s="199"/>
      <c r="BO53" s="200"/>
    </row>
    <row r="54" spans="2:67" ht="7.5" customHeight="1" x14ac:dyDescent="0.25">
      <c r="B54" s="236"/>
      <c r="C54" s="237"/>
      <c r="D54" s="218" t="s">
        <v>134</v>
      </c>
      <c r="E54" s="218"/>
      <c r="F54" s="218"/>
      <c r="G54" s="218"/>
      <c r="H54" s="218"/>
      <c r="I54" s="218"/>
      <c r="J54" s="218"/>
      <c r="K54" s="218"/>
      <c r="L54" s="201">
        <v>10600</v>
      </c>
      <c r="M54" s="201"/>
      <c r="N54" s="201"/>
      <c r="O54" s="201"/>
      <c r="P54" s="201">
        <v>10600</v>
      </c>
      <c r="Q54" s="201"/>
      <c r="R54" s="201"/>
      <c r="S54" s="201"/>
      <c r="T54" s="201">
        <v>10600</v>
      </c>
      <c r="U54" s="201"/>
      <c r="V54" s="201"/>
      <c r="W54" s="201"/>
      <c r="X54" s="201">
        <v>10600</v>
      </c>
      <c r="Y54" s="201"/>
      <c r="Z54" s="201"/>
      <c r="AA54" s="201"/>
      <c r="AB54" s="201">
        <v>10600</v>
      </c>
      <c r="AC54" s="201"/>
      <c r="AD54" s="201"/>
      <c r="AE54" s="201"/>
      <c r="AF54" s="201">
        <v>10600</v>
      </c>
      <c r="AG54" s="201"/>
      <c r="AH54" s="201"/>
      <c r="AI54" s="201"/>
      <c r="AJ54" s="201">
        <v>10600</v>
      </c>
      <c r="AK54" s="201"/>
      <c r="AL54" s="201"/>
      <c r="AM54" s="201"/>
      <c r="AN54" s="201">
        <v>10600</v>
      </c>
      <c r="AO54" s="201"/>
      <c r="AP54" s="201"/>
      <c r="AQ54" s="201"/>
      <c r="AR54" s="201">
        <v>10600</v>
      </c>
      <c r="AS54" s="201"/>
      <c r="AT54" s="201"/>
      <c r="AU54" s="201"/>
      <c r="AV54" s="201">
        <v>10600</v>
      </c>
      <c r="AW54" s="201"/>
      <c r="AX54" s="201"/>
      <c r="AY54" s="201"/>
      <c r="AZ54" s="201">
        <v>10600</v>
      </c>
      <c r="BA54" s="201"/>
      <c r="BB54" s="201"/>
      <c r="BC54" s="201"/>
      <c r="BD54" s="201">
        <v>10600</v>
      </c>
      <c r="BE54" s="201"/>
      <c r="BF54" s="201"/>
      <c r="BG54" s="201"/>
      <c r="BH54" s="199">
        <f>SUM(L54:BD54)</f>
        <v>127200</v>
      </c>
      <c r="BI54" s="199"/>
      <c r="BJ54" s="199"/>
      <c r="BK54" s="199"/>
      <c r="BL54" s="199"/>
      <c r="BM54" s="199"/>
      <c r="BN54" s="199"/>
      <c r="BO54" s="200"/>
    </row>
    <row r="55" spans="2:67" ht="7.5" customHeight="1" x14ac:dyDescent="0.25">
      <c r="B55" s="236"/>
      <c r="C55" s="237"/>
      <c r="D55" s="218"/>
      <c r="E55" s="218"/>
      <c r="F55" s="218"/>
      <c r="G55" s="218"/>
      <c r="H55" s="218"/>
      <c r="I55" s="218"/>
      <c r="J55" s="218"/>
      <c r="K55" s="218"/>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199"/>
      <c r="BI55" s="199"/>
      <c r="BJ55" s="199"/>
      <c r="BK55" s="199"/>
      <c r="BL55" s="199"/>
      <c r="BM55" s="199"/>
      <c r="BN55" s="199"/>
      <c r="BO55" s="200"/>
    </row>
    <row r="56" spans="2:67" ht="7.5" customHeight="1" x14ac:dyDescent="0.25">
      <c r="B56" s="236"/>
      <c r="C56" s="237"/>
      <c r="D56" s="218" t="s">
        <v>135</v>
      </c>
      <c r="E56" s="218"/>
      <c r="F56" s="218"/>
      <c r="G56" s="218"/>
      <c r="H56" s="218"/>
      <c r="I56" s="218"/>
      <c r="J56" s="218"/>
      <c r="K56" s="218"/>
      <c r="L56" s="201">
        <v>7520</v>
      </c>
      <c r="M56" s="201"/>
      <c r="N56" s="201"/>
      <c r="O56" s="201"/>
      <c r="P56" s="201">
        <v>7734</v>
      </c>
      <c r="Q56" s="201"/>
      <c r="R56" s="201"/>
      <c r="S56" s="201"/>
      <c r="T56" s="201">
        <v>7063</v>
      </c>
      <c r="U56" s="201"/>
      <c r="V56" s="201"/>
      <c r="W56" s="201"/>
      <c r="X56" s="201">
        <v>6952</v>
      </c>
      <c r="Y56" s="201"/>
      <c r="Z56" s="201"/>
      <c r="AA56" s="201"/>
      <c r="AB56" s="201">
        <v>7240</v>
      </c>
      <c r="AC56" s="201"/>
      <c r="AD56" s="201"/>
      <c r="AE56" s="201"/>
      <c r="AF56" s="201">
        <v>7488</v>
      </c>
      <c r="AG56" s="201"/>
      <c r="AH56" s="201"/>
      <c r="AI56" s="201"/>
      <c r="AJ56" s="201">
        <f>AJ46*0.026</f>
        <v>6886.75</v>
      </c>
      <c r="AK56" s="201"/>
      <c r="AL56" s="201"/>
      <c r="AM56" s="201"/>
      <c r="AN56" s="201">
        <f>AN46*0.026</f>
        <v>7228</v>
      </c>
      <c r="AO56" s="201"/>
      <c r="AP56" s="201"/>
      <c r="AQ56" s="201"/>
      <c r="AR56" s="201">
        <f>AR46*0.026</f>
        <v>7766.5714285714284</v>
      </c>
      <c r="AS56" s="201"/>
      <c r="AT56" s="201"/>
      <c r="AU56" s="201"/>
      <c r="AV56" s="201">
        <f>AV46*0.026</f>
        <v>7569.25</v>
      </c>
      <c r="AW56" s="201"/>
      <c r="AX56" s="201"/>
      <c r="AY56" s="201"/>
      <c r="AZ56" s="201">
        <f>AZ46*0.026</f>
        <v>7094.5789473684208</v>
      </c>
      <c r="BA56" s="201"/>
      <c r="BB56" s="201"/>
      <c r="BC56" s="201"/>
      <c r="BD56" s="201">
        <f>BD46*0.026</f>
        <v>7148.2272727272721</v>
      </c>
      <c r="BE56" s="201"/>
      <c r="BF56" s="201"/>
      <c r="BG56" s="201"/>
      <c r="BH56" s="199">
        <f>SUM(L56:BD56)</f>
        <v>87690.377648667141</v>
      </c>
      <c r="BI56" s="199"/>
      <c r="BJ56" s="199"/>
      <c r="BK56" s="199"/>
      <c r="BL56" s="199"/>
      <c r="BM56" s="199"/>
      <c r="BN56" s="199"/>
      <c r="BO56" s="200"/>
    </row>
    <row r="57" spans="2:67" ht="7.5" customHeight="1" x14ac:dyDescent="0.25">
      <c r="B57" s="236"/>
      <c r="C57" s="237"/>
      <c r="D57" s="218"/>
      <c r="E57" s="218"/>
      <c r="F57" s="218"/>
      <c r="G57" s="218"/>
      <c r="H57" s="218"/>
      <c r="I57" s="218"/>
      <c r="J57" s="218"/>
      <c r="K57" s="218"/>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201"/>
      <c r="BG57" s="201"/>
      <c r="BH57" s="199"/>
      <c r="BI57" s="199"/>
      <c r="BJ57" s="199"/>
      <c r="BK57" s="199"/>
      <c r="BL57" s="199"/>
      <c r="BM57" s="199"/>
      <c r="BN57" s="199"/>
      <c r="BO57" s="200"/>
    </row>
    <row r="58" spans="2:67" ht="7.5" customHeight="1" x14ac:dyDescent="0.25">
      <c r="B58" s="236"/>
      <c r="C58" s="237"/>
      <c r="D58" s="195"/>
      <c r="E58" s="195"/>
      <c r="F58" s="195"/>
      <c r="G58" s="195"/>
      <c r="H58" s="195"/>
      <c r="I58" s="195"/>
      <c r="J58" s="195"/>
      <c r="K58" s="195"/>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1"/>
      <c r="BG58" s="201"/>
      <c r="BH58" s="199">
        <f t="shared" ref="BH58" si="6">SUM(L58:BD58)</f>
        <v>0</v>
      </c>
      <c r="BI58" s="199"/>
      <c r="BJ58" s="199"/>
      <c r="BK58" s="199"/>
      <c r="BL58" s="199"/>
      <c r="BM58" s="199"/>
      <c r="BN58" s="199"/>
      <c r="BO58" s="200"/>
    </row>
    <row r="59" spans="2:67" ht="7.5" customHeight="1" x14ac:dyDescent="0.25">
      <c r="B59" s="236"/>
      <c r="C59" s="237"/>
      <c r="D59" s="195"/>
      <c r="E59" s="195"/>
      <c r="F59" s="195"/>
      <c r="G59" s="195"/>
      <c r="H59" s="195"/>
      <c r="I59" s="195"/>
      <c r="J59" s="195"/>
      <c r="K59" s="195"/>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201"/>
      <c r="BG59" s="201"/>
      <c r="BH59" s="199"/>
      <c r="BI59" s="199"/>
      <c r="BJ59" s="199"/>
      <c r="BK59" s="199"/>
      <c r="BL59" s="199"/>
      <c r="BM59" s="199"/>
      <c r="BN59" s="199"/>
      <c r="BO59" s="200"/>
    </row>
    <row r="60" spans="2:67" ht="7.5" customHeight="1" x14ac:dyDescent="0.25">
      <c r="B60" s="217" t="s">
        <v>136</v>
      </c>
      <c r="C60" s="218"/>
      <c r="D60" s="218"/>
      <c r="E60" s="218"/>
      <c r="F60" s="218"/>
      <c r="G60" s="218"/>
      <c r="H60" s="218"/>
      <c r="I60" s="218"/>
      <c r="J60" s="218"/>
      <c r="K60" s="218"/>
      <c r="L60" s="201">
        <f>SUM(L48:L58)</f>
        <v>53425</v>
      </c>
      <c r="M60" s="201"/>
      <c r="N60" s="201"/>
      <c r="O60" s="201"/>
      <c r="P60" s="201">
        <f t="shared" ref="P60" si="7">SUM(P48:P58)</f>
        <v>53639</v>
      </c>
      <c r="Q60" s="201"/>
      <c r="R60" s="201"/>
      <c r="S60" s="201"/>
      <c r="T60" s="201">
        <f t="shared" ref="T60" si="8">SUM(T48:T58)</f>
        <v>52968</v>
      </c>
      <c r="U60" s="201"/>
      <c r="V60" s="201"/>
      <c r="W60" s="201"/>
      <c r="X60" s="201">
        <f t="shared" ref="X60" si="9">SUM(X48:X58)</f>
        <v>52857</v>
      </c>
      <c r="Y60" s="201"/>
      <c r="Z60" s="201"/>
      <c r="AA60" s="201"/>
      <c r="AB60" s="201">
        <f t="shared" ref="AB60" si="10">SUM(AB48:AB58)</f>
        <v>53145</v>
      </c>
      <c r="AC60" s="201"/>
      <c r="AD60" s="201"/>
      <c r="AE60" s="201"/>
      <c r="AF60" s="201">
        <f t="shared" ref="AF60" si="11">SUM(AF48:AF58)</f>
        <v>53393</v>
      </c>
      <c r="AG60" s="201"/>
      <c r="AH60" s="201"/>
      <c r="AI60" s="201"/>
      <c r="AJ60" s="201">
        <f t="shared" ref="AJ60" si="12">SUM(AJ48:AJ58)</f>
        <v>52791.75</v>
      </c>
      <c r="AK60" s="201"/>
      <c r="AL60" s="201"/>
      <c r="AM60" s="201"/>
      <c r="AN60" s="201">
        <f t="shared" ref="AN60" si="13">SUM(AN48:AN58)</f>
        <v>53133</v>
      </c>
      <c r="AO60" s="201"/>
      <c r="AP60" s="201"/>
      <c r="AQ60" s="201"/>
      <c r="AR60" s="201">
        <f t="shared" ref="AR60" si="14">SUM(AR48:AR58)</f>
        <v>53671.571428571428</v>
      </c>
      <c r="AS60" s="201"/>
      <c r="AT60" s="201"/>
      <c r="AU60" s="201"/>
      <c r="AV60" s="201">
        <f t="shared" ref="AV60" si="15">SUM(AV48:AV58)</f>
        <v>53474.25</v>
      </c>
      <c r="AW60" s="201"/>
      <c r="AX60" s="201"/>
      <c r="AY60" s="201"/>
      <c r="AZ60" s="201">
        <f t="shared" ref="AZ60" si="16">SUM(AZ48:AZ58)</f>
        <v>52999.57894736842</v>
      </c>
      <c r="BA60" s="201"/>
      <c r="BB60" s="201"/>
      <c r="BC60" s="201"/>
      <c r="BD60" s="201">
        <f t="shared" ref="BD60" si="17">SUM(BD48:BD58)</f>
        <v>53053.227272727272</v>
      </c>
      <c r="BE60" s="201"/>
      <c r="BF60" s="201"/>
      <c r="BG60" s="201"/>
      <c r="BH60" s="199">
        <f>SUM(L60:BD60)</f>
        <v>638550.37764866708</v>
      </c>
      <c r="BI60" s="199"/>
      <c r="BJ60" s="199"/>
      <c r="BK60" s="199"/>
      <c r="BL60" s="199"/>
      <c r="BM60" s="199"/>
      <c r="BN60" s="199"/>
      <c r="BO60" s="200"/>
    </row>
    <row r="61" spans="2:67" ht="7.5" customHeight="1" x14ac:dyDescent="0.25">
      <c r="B61" s="217"/>
      <c r="C61" s="218"/>
      <c r="D61" s="218"/>
      <c r="E61" s="218"/>
      <c r="F61" s="218"/>
      <c r="G61" s="218"/>
      <c r="H61" s="218"/>
      <c r="I61" s="218"/>
      <c r="J61" s="218"/>
      <c r="K61" s="218"/>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1"/>
      <c r="BG61" s="201"/>
      <c r="BH61" s="199"/>
      <c r="BI61" s="199"/>
      <c r="BJ61" s="199"/>
      <c r="BK61" s="199"/>
      <c r="BL61" s="199"/>
      <c r="BM61" s="199"/>
      <c r="BN61" s="199"/>
      <c r="BO61" s="200"/>
    </row>
    <row r="62" spans="2:67" ht="7.5" customHeight="1" x14ac:dyDescent="0.25">
      <c r="B62" s="217" t="s">
        <v>137</v>
      </c>
      <c r="C62" s="218"/>
      <c r="D62" s="218"/>
      <c r="E62" s="218"/>
      <c r="F62" s="218"/>
      <c r="G62" s="218"/>
      <c r="H62" s="218"/>
      <c r="I62" s="218"/>
      <c r="J62" s="218"/>
      <c r="K62" s="218"/>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199">
        <f t="shared" ref="BH62" si="18">SUM(L62:BD62)</f>
        <v>0</v>
      </c>
      <c r="BI62" s="199"/>
      <c r="BJ62" s="199"/>
      <c r="BK62" s="199"/>
      <c r="BL62" s="199"/>
      <c r="BM62" s="199"/>
      <c r="BN62" s="199"/>
      <c r="BO62" s="200"/>
    </row>
    <row r="63" spans="2:67" ht="7.5" customHeight="1" x14ac:dyDescent="0.25">
      <c r="B63" s="217"/>
      <c r="C63" s="218"/>
      <c r="D63" s="218"/>
      <c r="E63" s="218"/>
      <c r="F63" s="218"/>
      <c r="G63" s="218"/>
      <c r="H63" s="218"/>
      <c r="I63" s="218"/>
      <c r="J63" s="218"/>
      <c r="K63" s="218"/>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199"/>
      <c r="BI63" s="199"/>
      <c r="BJ63" s="199"/>
      <c r="BK63" s="199"/>
      <c r="BL63" s="199"/>
      <c r="BM63" s="199"/>
      <c r="BN63" s="199"/>
      <c r="BO63" s="200"/>
    </row>
    <row r="64" spans="2:67" ht="7.5" customHeight="1" x14ac:dyDescent="0.25">
      <c r="B64" s="217" t="s">
        <v>138</v>
      </c>
      <c r="C64" s="218"/>
      <c r="D64" s="218"/>
      <c r="E64" s="218"/>
      <c r="F64" s="218"/>
      <c r="G64" s="218"/>
      <c r="H64" s="218"/>
      <c r="I64" s="218"/>
      <c r="J64" s="218"/>
      <c r="K64" s="218"/>
      <c r="L64" s="201">
        <f>L46-L60-L62</f>
        <v>227075</v>
      </c>
      <c r="M64" s="201"/>
      <c r="N64" s="201"/>
      <c r="O64" s="201"/>
      <c r="P64" s="201">
        <f>P46-P60-P62</f>
        <v>243834.68421052629</v>
      </c>
      <c r="Q64" s="201"/>
      <c r="R64" s="201"/>
      <c r="S64" s="201"/>
      <c r="T64" s="201">
        <f>T46-T60-T62</f>
        <v>218668.36363636365</v>
      </c>
      <c r="U64" s="201"/>
      <c r="V64" s="201"/>
      <c r="W64" s="201"/>
      <c r="X64" s="201">
        <f>X46-X60-X62</f>
        <v>214518</v>
      </c>
      <c r="Y64" s="201"/>
      <c r="Z64" s="201"/>
      <c r="AA64" s="201"/>
      <c r="AB64" s="201">
        <f>AB46-AB60-AB62</f>
        <v>225309.54545454547</v>
      </c>
      <c r="AC64" s="201"/>
      <c r="AD64" s="201"/>
      <c r="AE64" s="201"/>
      <c r="AF64" s="201">
        <f>AF46-AF60-AF62</f>
        <v>234607</v>
      </c>
      <c r="AG64" s="201"/>
      <c r="AH64" s="201"/>
      <c r="AI64" s="201"/>
      <c r="AJ64" s="201">
        <f>AJ46-AJ60-AJ62</f>
        <v>212083.25</v>
      </c>
      <c r="AK64" s="201"/>
      <c r="AL64" s="201"/>
      <c r="AM64" s="201"/>
      <c r="AN64" s="201">
        <f>AN46-AN60-AN62</f>
        <v>224867</v>
      </c>
      <c r="AO64" s="201"/>
      <c r="AP64" s="201"/>
      <c r="AQ64" s="201"/>
      <c r="AR64" s="201">
        <f>AR46-AR60-AR62</f>
        <v>245042.71428571432</v>
      </c>
      <c r="AS64" s="201"/>
      <c r="AT64" s="201"/>
      <c r="AU64" s="201"/>
      <c r="AV64" s="201">
        <f>AV46-AV60-AV62</f>
        <v>237650.75</v>
      </c>
      <c r="AW64" s="201"/>
      <c r="AX64" s="201"/>
      <c r="AY64" s="201"/>
      <c r="AZ64" s="201">
        <f>AZ46-AZ60-AZ62</f>
        <v>219868.84210526315</v>
      </c>
      <c r="BA64" s="201"/>
      <c r="BB64" s="201"/>
      <c r="BC64" s="201"/>
      <c r="BD64" s="201">
        <f>BD46-BD60-BD62</f>
        <v>221878.59090909091</v>
      </c>
      <c r="BE64" s="201"/>
      <c r="BF64" s="201"/>
      <c r="BG64" s="201"/>
      <c r="BH64" s="199">
        <f>SUM(L64:BD64)</f>
        <v>2725403.7406015033</v>
      </c>
      <c r="BI64" s="199"/>
      <c r="BJ64" s="199"/>
      <c r="BK64" s="199"/>
      <c r="BL64" s="199"/>
      <c r="BM64" s="199"/>
      <c r="BN64" s="199"/>
      <c r="BO64" s="200"/>
    </row>
    <row r="65" spans="2:67" ht="7.5" customHeight="1" x14ac:dyDescent="0.25">
      <c r="B65" s="217"/>
      <c r="C65" s="218"/>
      <c r="D65" s="218"/>
      <c r="E65" s="218"/>
      <c r="F65" s="218"/>
      <c r="G65" s="218"/>
      <c r="H65" s="218"/>
      <c r="I65" s="218"/>
      <c r="J65" s="218"/>
      <c r="K65" s="218"/>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199"/>
      <c r="BI65" s="199"/>
      <c r="BJ65" s="199"/>
      <c r="BK65" s="199"/>
      <c r="BL65" s="199"/>
      <c r="BM65" s="199"/>
      <c r="BN65" s="199"/>
      <c r="BO65" s="200"/>
    </row>
    <row r="66" spans="2:67" ht="7.5" customHeight="1" x14ac:dyDescent="0.25">
      <c r="B66" s="217" t="s">
        <v>139</v>
      </c>
      <c r="C66" s="218"/>
      <c r="D66" s="218"/>
      <c r="E66" s="218"/>
      <c r="F66" s="218"/>
      <c r="G66" s="218"/>
      <c r="H66" s="218"/>
      <c r="I66" s="218"/>
      <c r="J66" s="218"/>
      <c r="K66" s="218"/>
      <c r="L66" s="211" t="s">
        <v>140</v>
      </c>
      <c r="M66" s="212"/>
      <c r="N66" s="212"/>
      <c r="O66" s="213"/>
      <c r="P66" s="211" t="s">
        <v>140</v>
      </c>
      <c r="Q66" s="212"/>
      <c r="R66" s="212"/>
      <c r="S66" s="213"/>
      <c r="T66" s="211" t="s">
        <v>140</v>
      </c>
      <c r="U66" s="212"/>
      <c r="V66" s="212"/>
      <c r="W66" s="213"/>
      <c r="X66" s="211" t="s">
        <v>140</v>
      </c>
      <c r="Y66" s="212"/>
      <c r="Z66" s="212"/>
      <c r="AA66" s="213"/>
      <c r="AB66" s="211" t="s">
        <v>140</v>
      </c>
      <c r="AC66" s="212"/>
      <c r="AD66" s="212"/>
      <c r="AE66" s="213"/>
      <c r="AF66" s="211" t="s">
        <v>140</v>
      </c>
      <c r="AG66" s="212"/>
      <c r="AH66" s="212"/>
      <c r="AI66" s="213"/>
      <c r="AJ66" s="211" t="s">
        <v>140</v>
      </c>
      <c r="AK66" s="212"/>
      <c r="AL66" s="212"/>
      <c r="AM66" s="213"/>
      <c r="AN66" s="211" t="s">
        <v>140</v>
      </c>
      <c r="AO66" s="212"/>
      <c r="AP66" s="212"/>
      <c r="AQ66" s="213"/>
      <c r="AR66" s="211" t="s">
        <v>140</v>
      </c>
      <c r="AS66" s="212"/>
      <c r="AT66" s="212"/>
      <c r="AU66" s="213"/>
      <c r="AV66" s="211" t="s">
        <v>140</v>
      </c>
      <c r="AW66" s="212"/>
      <c r="AX66" s="212"/>
      <c r="AY66" s="213"/>
      <c r="AZ66" s="211" t="s">
        <v>140</v>
      </c>
      <c r="BA66" s="212"/>
      <c r="BB66" s="212"/>
      <c r="BC66" s="213"/>
      <c r="BD66" s="211" t="s">
        <v>140</v>
      </c>
      <c r="BE66" s="212"/>
      <c r="BF66" s="212"/>
      <c r="BG66" s="213"/>
      <c r="BH66" s="195"/>
      <c r="BI66" s="195"/>
      <c r="BJ66" s="195"/>
      <c r="BK66" s="195"/>
      <c r="BL66" s="195"/>
      <c r="BM66" s="195"/>
      <c r="BN66" s="195"/>
      <c r="BO66" s="196"/>
    </row>
    <row r="67" spans="2:67" ht="7.5" customHeight="1" x14ac:dyDescent="0.25">
      <c r="B67" s="217"/>
      <c r="C67" s="218"/>
      <c r="D67" s="218"/>
      <c r="E67" s="218"/>
      <c r="F67" s="218"/>
      <c r="G67" s="218"/>
      <c r="H67" s="218"/>
      <c r="I67" s="218"/>
      <c r="J67" s="218"/>
      <c r="K67" s="218"/>
      <c r="L67" s="214"/>
      <c r="M67" s="215"/>
      <c r="N67" s="215"/>
      <c r="O67" s="216"/>
      <c r="P67" s="214"/>
      <c r="Q67" s="215"/>
      <c r="R67" s="215"/>
      <c r="S67" s="216"/>
      <c r="T67" s="214"/>
      <c r="U67" s="215"/>
      <c r="V67" s="215"/>
      <c r="W67" s="216"/>
      <c r="X67" s="214"/>
      <c r="Y67" s="215"/>
      <c r="Z67" s="215"/>
      <c r="AA67" s="216"/>
      <c r="AB67" s="214"/>
      <c r="AC67" s="215"/>
      <c r="AD67" s="215"/>
      <c r="AE67" s="216"/>
      <c r="AF67" s="214"/>
      <c r="AG67" s="215"/>
      <c r="AH67" s="215"/>
      <c r="AI67" s="216"/>
      <c r="AJ67" s="214"/>
      <c r="AK67" s="215"/>
      <c r="AL67" s="215"/>
      <c r="AM67" s="216"/>
      <c r="AN67" s="214"/>
      <c r="AO67" s="215"/>
      <c r="AP67" s="215"/>
      <c r="AQ67" s="216"/>
      <c r="AR67" s="214"/>
      <c r="AS67" s="215"/>
      <c r="AT67" s="215"/>
      <c r="AU67" s="216"/>
      <c r="AV67" s="214"/>
      <c r="AW67" s="215"/>
      <c r="AX67" s="215"/>
      <c r="AY67" s="216"/>
      <c r="AZ67" s="214"/>
      <c r="BA67" s="215"/>
      <c r="BB67" s="215"/>
      <c r="BC67" s="216"/>
      <c r="BD67" s="214"/>
      <c r="BE67" s="215"/>
      <c r="BF67" s="215"/>
      <c r="BG67" s="216"/>
      <c r="BH67" s="195"/>
      <c r="BI67" s="195"/>
      <c r="BJ67" s="195"/>
      <c r="BK67" s="195"/>
      <c r="BL67" s="195"/>
      <c r="BM67" s="195"/>
      <c r="BN67" s="195"/>
      <c r="BO67" s="196"/>
    </row>
    <row r="68" spans="2:67" ht="7.5" customHeight="1" x14ac:dyDescent="0.25">
      <c r="B68" s="217"/>
      <c r="C68" s="218"/>
      <c r="D68" s="218"/>
      <c r="E68" s="218"/>
      <c r="F68" s="218"/>
      <c r="G68" s="218"/>
      <c r="H68" s="218"/>
      <c r="I68" s="218"/>
      <c r="J68" s="218"/>
      <c r="K68" s="218"/>
      <c r="L68" s="202" t="s">
        <v>141</v>
      </c>
      <c r="M68" s="203"/>
      <c r="N68" s="203"/>
      <c r="O68" s="204"/>
      <c r="P68" s="202" t="s">
        <v>141</v>
      </c>
      <c r="Q68" s="203"/>
      <c r="R68" s="203"/>
      <c r="S68" s="204"/>
      <c r="T68" s="202" t="s">
        <v>141</v>
      </c>
      <c r="U68" s="203"/>
      <c r="V68" s="203"/>
      <c r="W68" s="204"/>
      <c r="X68" s="202" t="s">
        <v>141</v>
      </c>
      <c r="Y68" s="203"/>
      <c r="Z68" s="203"/>
      <c r="AA68" s="204"/>
      <c r="AB68" s="202" t="s">
        <v>141</v>
      </c>
      <c r="AC68" s="203"/>
      <c r="AD68" s="203"/>
      <c r="AE68" s="204"/>
      <c r="AF68" s="202" t="s">
        <v>141</v>
      </c>
      <c r="AG68" s="203"/>
      <c r="AH68" s="203"/>
      <c r="AI68" s="204"/>
      <c r="AJ68" s="202" t="s">
        <v>141</v>
      </c>
      <c r="AK68" s="203"/>
      <c r="AL68" s="203"/>
      <c r="AM68" s="204"/>
      <c r="AN68" s="202" t="s">
        <v>141</v>
      </c>
      <c r="AO68" s="203"/>
      <c r="AP68" s="203"/>
      <c r="AQ68" s="204"/>
      <c r="AR68" s="202" t="s">
        <v>141</v>
      </c>
      <c r="AS68" s="203"/>
      <c r="AT68" s="203"/>
      <c r="AU68" s="204"/>
      <c r="AV68" s="202" t="s">
        <v>141</v>
      </c>
      <c r="AW68" s="203"/>
      <c r="AX68" s="203"/>
      <c r="AY68" s="204"/>
      <c r="AZ68" s="202" t="s">
        <v>141</v>
      </c>
      <c r="BA68" s="203"/>
      <c r="BB68" s="203"/>
      <c r="BC68" s="204"/>
      <c r="BD68" s="202" t="s">
        <v>141</v>
      </c>
      <c r="BE68" s="203"/>
      <c r="BF68" s="203"/>
      <c r="BG68" s="204"/>
      <c r="BH68" s="195"/>
      <c r="BI68" s="195"/>
      <c r="BJ68" s="195"/>
      <c r="BK68" s="195"/>
      <c r="BL68" s="195"/>
      <c r="BM68" s="195"/>
      <c r="BN68" s="195"/>
      <c r="BO68" s="196"/>
    </row>
    <row r="69" spans="2:67" ht="7.5" customHeight="1" x14ac:dyDescent="0.25">
      <c r="B69" s="217"/>
      <c r="C69" s="218"/>
      <c r="D69" s="218"/>
      <c r="E69" s="218"/>
      <c r="F69" s="218"/>
      <c r="G69" s="218"/>
      <c r="H69" s="218"/>
      <c r="I69" s="218"/>
      <c r="J69" s="218"/>
      <c r="K69" s="218"/>
      <c r="L69" s="205"/>
      <c r="M69" s="206"/>
      <c r="N69" s="206"/>
      <c r="O69" s="207"/>
      <c r="P69" s="205"/>
      <c r="Q69" s="206"/>
      <c r="R69" s="206"/>
      <c r="S69" s="207"/>
      <c r="T69" s="205"/>
      <c r="U69" s="206"/>
      <c r="V69" s="206"/>
      <c r="W69" s="207"/>
      <c r="X69" s="205"/>
      <c r="Y69" s="206"/>
      <c r="Z69" s="206"/>
      <c r="AA69" s="207"/>
      <c r="AB69" s="205"/>
      <c r="AC69" s="206"/>
      <c r="AD69" s="206"/>
      <c r="AE69" s="207"/>
      <c r="AF69" s="205"/>
      <c r="AG69" s="206"/>
      <c r="AH69" s="206"/>
      <c r="AI69" s="207"/>
      <c r="AJ69" s="205"/>
      <c r="AK69" s="206"/>
      <c r="AL69" s="206"/>
      <c r="AM69" s="207"/>
      <c r="AN69" s="205"/>
      <c r="AO69" s="206"/>
      <c r="AP69" s="206"/>
      <c r="AQ69" s="207"/>
      <c r="AR69" s="205"/>
      <c r="AS69" s="206"/>
      <c r="AT69" s="206"/>
      <c r="AU69" s="207"/>
      <c r="AV69" s="205"/>
      <c r="AW69" s="206"/>
      <c r="AX69" s="206"/>
      <c r="AY69" s="207"/>
      <c r="AZ69" s="205"/>
      <c r="BA69" s="206"/>
      <c r="BB69" s="206"/>
      <c r="BC69" s="207"/>
      <c r="BD69" s="205"/>
      <c r="BE69" s="206"/>
      <c r="BF69" s="206"/>
      <c r="BG69" s="207"/>
      <c r="BH69" s="195"/>
      <c r="BI69" s="195"/>
      <c r="BJ69" s="195"/>
      <c r="BK69" s="195"/>
      <c r="BL69" s="195"/>
      <c r="BM69" s="195"/>
      <c r="BN69" s="195"/>
      <c r="BO69" s="196"/>
    </row>
    <row r="70" spans="2:67" ht="7.5" customHeight="1" x14ac:dyDescent="0.25">
      <c r="B70" s="217"/>
      <c r="C70" s="218"/>
      <c r="D70" s="218"/>
      <c r="E70" s="218"/>
      <c r="F70" s="218"/>
      <c r="G70" s="218"/>
      <c r="H70" s="218"/>
      <c r="I70" s="218"/>
      <c r="J70" s="218"/>
      <c r="K70" s="218"/>
      <c r="L70" s="205"/>
      <c r="M70" s="206"/>
      <c r="N70" s="206"/>
      <c r="O70" s="207"/>
      <c r="P70" s="205"/>
      <c r="Q70" s="206"/>
      <c r="R70" s="206"/>
      <c r="S70" s="207"/>
      <c r="T70" s="205"/>
      <c r="U70" s="206"/>
      <c r="V70" s="206"/>
      <c r="W70" s="207"/>
      <c r="X70" s="205"/>
      <c r="Y70" s="206"/>
      <c r="Z70" s="206"/>
      <c r="AA70" s="207"/>
      <c r="AB70" s="205"/>
      <c r="AC70" s="206"/>
      <c r="AD70" s="206"/>
      <c r="AE70" s="207"/>
      <c r="AF70" s="205"/>
      <c r="AG70" s="206"/>
      <c r="AH70" s="206"/>
      <c r="AI70" s="207"/>
      <c r="AJ70" s="205"/>
      <c r="AK70" s="206"/>
      <c r="AL70" s="206"/>
      <c r="AM70" s="207"/>
      <c r="AN70" s="205"/>
      <c r="AO70" s="206"/>
      <c r="AP70" s="206"/>
      <c r="AQ70" s="207"/>
      <c r="AR70" s="205"/>
      <c r="AS70" s="206"/>
      <c r="AT70" s="206"/>
      <c r="AU70" s="207"/>
      <c r="AV70" s="205"/>
      <c r="AW70" s="206"/>
      <c r="AX70" s="206"/>
      <c r="AY70" s="207"/>
      <c r="AZ70" s="205"/>
      <c r="BA70" s="206"/>
      <c r="BB70" s="206"/>
      <c r="BC70" s="207"/>
      <c r="BD70" s="205"/>
      <c r="BE70" s="206"/>
      <c r="BF70" s="206"/>
      <c r="BG70" s="207"/>
      <c r="BH70" s="195"/>
      <c r="BI70" s="195"/>
      <c r="BJ70" s="195"/>
      <c r="BK70" s="195"/>
      <c r="BL70" s="195"/>
      <c r="BM70" s="195"/>
      <c r="BN70" s="195"/>
      <c r="BO70" s="196"/>
    </row>
    <row r="71" spans="2:67" ht="7.5" customHeight="1" thickBot="1" x14ac:dyDescent="0.3">
      <c r="B71" s="219"/>
      <c r="C71" s="220"/>
      <c r="D71" s="220"/>
      <c r="E71" s="220"/>
      <c r="F71" s="220"/>
      <c r="G71" s="220"/>
      <c r="H71" s="220"/>
      <c r="I71" s="220"/>
      <c r="J71" s="220"/>
      <c r="K71" s="220"/>
      <c r="L71" s="208"/>
      <c r="M71" s="209"/>
      <c r="N71" s="209"/>
      <c r="O71" s="210"/>
      <c r="P71" s="208"/>
      <c r="Q71" s="209"/>
      <c r="R71" s="209"/>
      <c r="S71" s="210"/>
      <c r="T71" s="208"/>
      <c r="U71" s="209"/>
      <c r="V71" s="209"/>
      <c r="W71" s="210"/>
      <c r="X71" s="208"/>
      <c r="Y71" s="209"/>
      <c r="Z71" s="209"/>
      <c r="AA71" s="210"/>
      <c r="AB71" s="208"/>
      <c r="AC71" s="209"/>
      <c r="AD71" s="209"/>
      <c r="AE71" s="210"/>
      <c r="AF71" s="208"/>
      <c r="AG71" s="209"/>
      <c r="AH71" s="209"/>
      <c r="AI71" s="210"/>
      <c r="AJ71" s="208"/>
      <c r="AK71" s="209"/>
      <c r="AL71" s="209"/>
      <c r="AM71" s="210"/>
      <c r="AN71" s="208"/>
      <c r="AO71" s="209"/>
      <c r="AP71" s="209"/>
      <c r="AQ71" s="210"/>
      <c r="AR71" s="208"/>
      <c r="AS71" s="209"/>
      <c r="AT71" s="209"/>
      <c r="AU71" s="210"/>
      <c r="AV71" s="208"/>
      <c r="AW71" s="209"/>
      <c r="AX71" s="209"/>
      <c r="AY71" s="210"/>
      <c r="AZ71" s="208"/>
      <c r="BA71" s="209"/>
      <c r="BB71" s="209"/>
      <c r="BC71" s="210"/>
      <c r="BD71" s="208"/>
      <c r="BE71" s="209"/>
      <c r="BF71" s="209"/>
      <c r="BG71" s="210"/>
      <c r="BH71" s="197"/>
      <c r="BI71" s="197"/>
      <c r="BJ71" s="197"/>
      <c r="BK71" s="197"/>
      <c r="BL71" s="197"/>
      <c r="BM71" s="197"/>
      <c r="BN71" s="197"/>
      <c r="BO71" s="198"/>
    </row>
    <row r="72" spans="2:67" ht="7.5" customHeight="1" thickTop="1" x14ac:dyDescent="0.25"/>
  </sheetData>
  <mergeCells count="420">
    <mergeCell ref="BQ24:BQ26"/>
    <mergeCell ref="BR24:BR26"/>
    <mergeCell ref="BS24:BS26"/>
    <mergeCell ref="AR16:AU17"/>
    <mergeCell ref="AV16:AY17"/>
    <mergeCell ref="AZ16:BC17"/>
    <mergeCell ref="BD16:BG17"/>
    <mergeCell ref="BH16:BO17"/>
    <mergeCell ref="B16:K17"/>
    <mergeCell ref="L16:O17"/>
    <mergeCell ref="P16:S17"/>
    <mergeCell ref="T16:W17"/>
    <mergeCell ref="X16:AA17"/>
    <mergeCell ref="AB16:AE17"/>
    <mergeCell ref="AF16:AI17"/>
    <mergeCell ref="AJ16:AM17"/>
    <mergeCell ref="AN16:AQ17"/>
    <mergeCell ref="BH20:BO21"/>
    <mergeCell ref="BD18:BG19"/>
    <mergeCell ref="BH18:BO19"/>
    <mergeCell ref="B20:K21"/>
    <mergeCell ref="L20:O21"/>
    <mergeCell ref="P20:S21"/>
    <mergeCell ref="T20:W21"/>
    <mergeCell ref="AN11:AQ13"/>
    <mergeCell ref="AR11:AU13"/>
    <mergeCell ref="AV11:AY13"/>
    <mergeCell ref="AZ11:BC13"/>
    <mergeCell ref="B1:BO4"/>
    <mergeCell ref="AP6:BI7"/>
    <mergeCell ref="AP8:BI9"/>
    <mergeCell ref="BJ6:BO7"/>
    <mergeCell ref="BJ8:BO9"/>
    <mergeCell ref="B6:Q7"/>
    <mergeCell ref="B8:Q9"/>
    <mergeCell ref="BD11:BG13"/>
    <mergeCell ref="BH11:BO13"/>
    <mergeCell ref="AJ11:AM13"/>
    <mergeCell ref="R8:AC9"/>
    <mergeCell ref="AD8:AO9"/>
    <mergeCell ref="R6:AC7"/>
    <mergeCell ref="AD6:AO7"/>
    <mergeCell ref="AN14:AQ15"/>
    <mergeCell ref="AR14:AU15"/>
    <mergeCell ref="AV14:AY15"/>
    <mergeCell ref="AZ14:BC15"/>
    <mergeCell ref="BD14:BG15"/>
    <mergeCell ref="BH14:BO15"/>
    <mergeCell ref="B14:K15"/>
    <mergeCell ref="L14:O15"/>
    <mergeCell ref="P14:S15"/>
    <mergeCell ref="T14:W15"/>
    <mergeCell ref="X14:AA15"/>
    <mergeCell ref="AB14:AE15"/>
    <mergeCell ref="AF14:AI15"/>
    <mergeCell ref="AJ14:AM15"/>
    <mergeCell ref="AZ18:BC19"/>
    <mergeCell ref="B18:K19"/>
    <mergeCell ref="L18:O19"/>
    <mergeCell ref="P18:S19"/>
    <mergeCell ref="T18:W19"/>
    <mergeCell ref="X18:AA19"/>
    <mergeCell ref="AB18:AE19"/>
    <mergeCell ref="P22:S23"/>
    <mergeCell ref="T22:W23"/>
    <mergeCell ref="X22:AA23"/>
    <mergeCell ref="AB22:AE23"/>
    <mergeCell ref="AN20:AQ21"/>
    <mergeCell ref="AR20:AU21"/>
    <mergeCell ref="AV20:AY21"/>
    <mergeCell ref="AZ20:BC21"/>
    <mergeCell ref="X20:AA21"/>
    <mergeCell ref="AB20:AE21"/>
    <mergeCell ref="AF20:AI21"/>
    <mergeCell ref="AJ20:AM21"/>
    <mergeCell ref="AF18:AI19"/>
    <mergeCell ref="AJ18:AM19"/>
    <mergeCell ref="AN18:AQ19"/>
    <mergeCell ref="AR18:AU19"/>
    <mergeCell ref="AV18:AY19"/>
    <mergeCell ref="BD20:BG21"/>
    <mergeCell ref="AN24:AQ25"/>
    <mergeCell ref="AR24:AU25"/>
    <mergeCell ref="AV24:AY25"/>
    <mergeCell ref="AZ24:BC25"/>
    <mergeCell ref="BD24:BG25"/>
    <mergeCell ref="BH24:BO25"/>
    <mergeCell ref="BD22:BG23"/>
    <mergeCell ref="BH22:BO23"/>
    <mergeCell ref="AN22:AQ23"/>
    <mergeCell ref="AR22:AU23"/>
    <mergeCell ref="AV22:AY23"/>
    <mergeCell ref="AZ22:BC23"/>
    <mergeCell ref="B24:K25"/>
    <mergeCell ref="L24:O25"/>
    <mergeCell ref="P24:S25"/>
    <mergeCell ref="T24:W25"/>
    <mergeCell ref="X24:AA25"/>
    <mergeCell ref="AB24:AE25"/>
    <mergeCell ref="AF24:AI25"/>
    <mergeCell ref="AJ24:AM25"/>
    <mergeCell ref="AF22:AI23"/>
    <mergeCell ref="AJ22:AM23"/>
    <mergeCell ref="B22:K23"/>
    <mergeCell ref="L22:O23"/>
    <mergeCell ref="BH26:BO27"/>
    <mergeCell ref="D28:K29"/>
    <mergeCell ref="D30:K31"/>
    <mergeCell ref="D32:K33"/>
    <mergeCell ref="T28:W29"/>
    <mergeCell ref="X28:AA29"/>
    <mergeCell ref="AB28:AE29"/>
    <mergeCell ref="AF28:AI29"/>
    <mergeCell ref="AF26:AI27"/>
    <mergeCell ref="AJ26:AM27"/>
    <mergeCell ref="AN26:AQ27"/>
    <mergeCell ref="AR26:AU27"/>
    <mergeCell ref="AV26:AY27"/>
    <mergeCell ref="AZ26:BC27"/>
    <mergeCell ref="B26:K27"/>
    <mergeCell ref="L26:O27"/>
    <mergeCell ref="P26:S27"/>
    <mergeCell ref="T26:W27"/>
    <mergeCell ref="X26:AA27"/>
    <mergeCell ref="AB26:AE27"/>
    <mergeCell ref="BH28:BO29"/>
    <mergeCell ref="AZ28:BC29"/>
    <mergeCell ref="BD28:BG29"/>
    <mergeCell ref="BH30:BO31"/>
    <mergeCell ref="D38:K39"/>
    <mergeCell ref="B28:C39"/>
    <mergeCell ref="L28:O29"/>
    <mergeCell ref="P28:S29"/>
    <mergeCell ref="BD26:BG27"/>
    <mergeCell ref="AB32:AE33"/>
    <mergeCell ref="AF32:AI33"/>
    <mergeCell ref="L30:O31"/>
    <mergeCell ref="P30:S31"/>
    <mergeCell ref="T30:W31"/>
    <mergeCell ref="X30:AA31"/>
    <mergeCell ref="AB30:AE31"/>
    <mergeCell ref="AF30:AI31"/>
    <mergeCell ref="AJ30:AM31"/>
    <mergeCell ref="AN30:AQ31"/>
    <mergeCell ref="AR30:AU31"/>
    <mergeCell ref="AJ28:AM29"/>
    <mergeCell ref="AN28:AQ29"/>
    <mergeCell ref="AR28:AU29"/>
    <mergeCell ref="AV28:AY29"/>
    <mergeCell ref="L36:O37"/>
    <mergeCell ref="P36:S37"/>
    <mergeCell ref="T36:W37"/>
    <mergeCell ref="AV30:AY31"/>
    <mergeCell ref="BH32:BO33"/>
    <mergeCell ref="AJ32:AM33"/>
    <mergeCell ref="AN32:AQ33"/>
    <mergeCell ref="AR32:AU33"/>
    <mergeCell ref="AV32:AY33"/>
    <mergeCell ref="AZ32:BC33"/>
    <mergeCell ref="BD32:BG33"/>
    <mergeCell ref="BH36:BO37"/>
    <mergeCell ref="D36:K37"/>
    <mergeCell ref="BH34:BO35"/>
    <mergeCell ref="BD34:BG35"/>
    <mergeCell ref="AZ30:BC31"/>
    <mergeCell ref="BD30:BG31"/>
    <mergeCell ref="L32:O33"/>
    <mergeCell ref="P32:S33"/>
    <mergeCell ref="T32:W33"/>
    <mergeCell ref="X32:AA33"/>
    <mergeCell ref="AV36:AY37"/>
    <mergeCell ref="AZ36:BC37"/>
    <mergeCell ref="BD36:BG37"/>
    <mergeCell ref="L34:O35"/>
    <mergeCell ref="P34:S35"/>
    <mergeCell ref="T34:W35"/>
    <mergeCell ref="X34:AA35"/>
    <mergeCell ref="AB34:AE35"/>
    <mergeCell ref="X36:AA37"/>
    <mergeCell ref="AB36:AE37"/>
    <mergeCell ref="AF36:AI37"/>
    <mergeCell ref="AJ36:AM37"/>
    <mergeCell ref="AN36:AQ37"/>
    <mergeCell ref="AR36:AU37"/>
    <mergeCell ref="AN34:AQ35"/>
    <mergeCell ref="AR34:AU35"/>
    <mergeCell ref="AV34:AY35"/>
    <mergeCell ref="AZ34:BC35"/>
    <mergeCell ref="L38:O39"/>
    <mergeCell ref="P38:S39"/>
    <mergeCell ref="T38:W39"/>
    <mergeCell ref="X38:AA39"/>
    <mergeCell ref="AB38:AE39"/>
    <mergeCell ref="AF38:AI39"/>
    <mergeCell ref="BH38:BO39"/>
    <mergeCell ref="AJ38:AM39"/>
    <mergeCell ref="AN38:AQ39"/>
    <mergeCell ref="AR38:AU39"/>
    <mergeCell ref="AV38:AY39"/>
    <mergeCell ref="AZ38:BC39"/>
    <mergeCell ref="BD38:BG39"/>
    <mergeCell ref="B40:K41"/>
    <mergeCell ref="B42:K43"/>
    <mergeCell ref="B44:K45"/>
    <mergeCell ref="B46:K47"/>
    <mergeCell ref="L40:O41"/>
    <mergeCell ref="P40:S41"/>
    <mergeCell ref="T40:W41"/>
    <mergeCell ref="X40:AA41"/>
    <mergeCell ref="AB40:AE41"/>
    <mergeCell ref="L44:O45"/>
    <mergeCell ref="P44:S45"/>
    <mergeCell ref="T44:W45"/>
    <mergeCell ref="X44:AA45"/>
    <mergeCell ref="AB44:AE45"/>
    <mergeCell ref="BD40:BG41"/>
    <mergeCell ref="BH40:BO41"/>
    <mergeCell ref="L42:O43"/>
    <mergeCell ref="P42:S43"/>
    <mergeCell ref="T42:W43"/>
    <mergeCell ref="X42:AA43"/>
    <mergeCell ref="AB42:AE43"/>
    <mergeCell ref="AF42:AI43"/>
    <mergeCell ref="AJ42:AM43"/>
    <mergeCell ref="AN42:AQ43"/>
    <mergeCell ref="AF40:AI41"/>
    <mergeCell ref="AJ40:AM41"/>
    <mergeCell ref="AN40:AQ41"/>
    <mergeCell ref="AR40:AU41"/>
    <mergeCell ref="AV40:AY41"/>
    <mergeCell ref="AZ40:BC41"/>
    <mergeCell ref="AR42:AU43"/>
    <mergeCell ref="AV42:AY43"/>
    <mergeCell ref="AZ42:BC43"/>
    <mergeCell ref="BD42:BG43"/>
    <mergeCell ref="BH42:BO43"/>
    <mergeCell ref="BD46:BG47"/>
    <mergeCell ref="BH46:BO47"/>
    <mergeCell ref="D48:K49"/>
    <mergeCell ref="D50:K51"/>
    <mergeCell ref="BD44:BG45"/>
    <mergeCell ref="BH44:BO45"/>
    <mergeCell ref="L46:O47"/>
    <mergeCell ref="P46:S47"/>
    <mergeCell ref="T46:W47"/>
    <mergeCell ref="X46:AA47"/>
    <mergeCell ref="AB46:AE47"/>
    <mergeCell ref="AF46:AI47"/>
    <mergeCell ref="AJ46:AM47"/>
    <mergeCell ref="AN46:AQ47"/>
    <mergeCell ref="AF44:AI45"/>
    <mergeCell ref="AJ44:AM45"/>
    <mergeCell ref="AN44:AQ45"/>
    <mergeCell ref="AR44:AU45"/>
    <mergeCell ref="AV44:AY45"/>
    <mergeCell ref="AZ44:BC45"/>
    <mergeCell ref="BD50:BG51"/>
    <mergeCell ref="BH50:BO51"/>
    <mergeCell ref="BH48:BO49"/>
    <mergeCell ref="BD48:BG49"/>
    <mergeCell ref="D52:K53"/>
    <mergeCell ref="D54:K55"/>
    <mergeCell ref="D56:K57"/>
    <mergeCell ref="B48:C59"/>
    <mergeCell ref="D58:K59"/>
    <mergeCell ref="B60:K61"/>
    <mergeCell ref="AR46:AU47"/>
    <mergeCell ref="AV46:AY47"/>
    <mergeCell ref="AZ46:BC47"/>
    <mergeCell ref="AN50:AQ51"/>
    <mergeCell ref="AR50:AU51"/>
    <mergeCell ref="AV50:AY51"/>
    <mergeCell ref="AZ50:BC51"/>
    <mergeCell ref="X50:AA51"/>
    <mergeCell ref="AB50:AE51"/>
    <mergeCell ref="AF50:AI51"/>
    <mergeCell ref="AJ50:AM51"/>
    <mergeCell ref="AJ48:AM49"/>
    <mergeCell ref="AN48:AQ49"/>
    <mergeCell ref="AR48:AU49"/>
    <mergeCell ref="AV48:AY49"/>
    <mergeCell ref="AZ48:BC49"/>
    <mergeCell ref="AN52:AQ53"/>
    <mergeCell ref="AR52:AU53"/>
    <mergeCell ref="B66:K71"/>
    <mergeCell ref="L48:O49"/>
    <mergeCell ref="P48:S49"/>
    <mergeCell ref="T48:W49"/>
    <mergeCell ref="X48:AA49"/>
    <mergeCell ref="AB48:AE49"/>
    <mergeCell ref="AF48:AI49"/>
    <mergeCell ref="P11:S13"/>
    <mergeCell ref="T11:W13"/>
    <mergeCell ref="X11:AA13"/>
    <mergeCell ref="AB11:AE13"/>
    <mergeCell ref="AF11:AI13"/>
    <mergeCell ref="B62:K63"/>
    <mergeCell ref="D34:K35"/>
    <mergeCell ref="B64:K65"/>
    <mergeCell ref="B11:K13"/>
    <mergeCell ref="L11:O13"/>
    <mergeCell ref="L52:O53"/>
    <mergeCell ref="L54:O55"/>
    <mergeCell ref="L56:O57"/>
    <mergeCell ref="L58:O59"/>
    <mergeCell ref="L50:O51"/>
    <mergeCell ref="P50:S51"/>
    <mergeCell ref="T50:W51"/>
    <mergeCell ref="AV52:AY53"/>
    <mergeCell ref="AZ52:BC53"/>
    <mergeCell ref="BD52:BG53"/>
    <mergeCell ref="BH52:BO53"/>
    <mergeCell ref="P52:S53"/>
    <mergeCell ref="T52:W53"/>
    <mergeCell ref="X52:AA53"/>
    <mergeCell ref="AB52:AE53"/>
    <mergeCell ref="AF52:AI53"/>
    <mergeCell ref="AJ52:AM53"/>
    <mergeCell ref="AN54:AQ55"/>
    <mergeCell ref="AR54:AU55"/>
    <mergeCell ref="AV54:AY55"/>
    <mergeCell ref="AZ54:BC55"/>
    <mergeCell ref="BD54:BG55"/>
    <mergeCell ref="BH54:BO55"/>
    <mergeCell ref="P54:S55"/>
    <mergeCell ref="T54:W55"/>
    <mergeCell ref="X54:AA55"/>
    <mergeCell ref="AB54:AE55"/>
    <mergeCell ref="AF54:AI55"/>
    <mergeCell ref="AJ54:AM55"/>
    <mergeCell ref="AN56:AQ57"/>
    <mergeCell ref="AR56:AU57"/>
    <mergeCell ref="AV56:AY57"/>
    <mergeCell ref="AZ56:BC57"/>
    <mergeCell ref="BD56:BG57"/>
    <mergeCell ref="BH56:BO57"/>
    <mergeCell ref="P56:S57"/>
    <mergeCell ref="T56:W57"/>
    <mergeCell ref="X56:AA57"/>
    <mergeCell ref="AB56:AE57"/>
    <mergeCell ref="AF56:AI57"/>
    <mergeCell ref="AJ56:AM57"/>
    <mergeCell ref="AN58:AQ59"/>
    <mergeCell ref="AR58:AU59"/>
    <mergeCell ref="AV58:AY59"/>
    <mergeCell ref="AZ58:BC59"/>
    <mergeCell ref="BD58:BG59"/>
    <mergeCell ref="BH58:BO59"/>
    <mergeCell ref="P58:S59"/>
    <mergeCell ref="T58:W59"/>
    <mergeCell ref="X58:AA59"/>
    <mergeCell ref="AB58:AE59"/>
    <mergeCell ref="AF58:AI59"/>
    <mergeCell ref="AJ58:AM59"/>
    <mergeCell ref="BH60:BO61"/>
    <mergeCell ref="L62:O63"/>
    <mergeCell ref="P62:S63"/>
    <mergeCell ref="T62:W63"/>
    <mergeCell ref="X62:AA63"/>
    <mergeCell ref="AB62:AE63"/>
    <mergeCell ref="AF62:AI63"/>
    <mergeCell ref="AJ62:AM63"/>
    <mergeCell ref="AN62:AQ63"/>
    <mergeCell ref="AR62:AU63"/>
    <mergeCell ref="AJ60:AM61"/>
    <mergeCell ref="AN60:AQ61"/>
    <mergeCell ref="AR60:AU61"/>
    <mergeCell ref="AV60:AY61"/>
    <mergeCell ref="AZ60:BC61"/>
    <mergeCell ref="BD60:BG61"/>
    <mergeCell ref="L60:O61"/>
    <mergeCell ref="AB60:AE61"/>
    <mergeCell ref="AF60:AI61"/>
    <mergeCell ref="L66:O67"/>
    <mergeCell ref="L68:O71"/>
    <mergeCell ref="P66:S67"/>
    <mergeCell ref="T66:W67"/>
    <mergeCell ref="X66:AA67"/>
    <mergeCell ref="AB66:AE67"/>
    <mergeCell ref="AF66:AI67"/>
    <mergeCell ref="AJ66:AM67"/>
    <mergeCell ref="AF34:AI35"/>
    <mergeCell ref="AJ34:AM35"/>
    <mergeCell ref="P68:S71"/>
    <mergeCell ref="T68:W71"/>
    <mergeCell ref="X68:AA71"/>
    <mergeCell ref="AB68:AE71"/>
    <mergeCell ref="AF68:AI71"/>
    <mergeCell ref="P60:S61"/>
    <mergeCell ref="T60:W61"/>
    <mergeCell ref="X60:AA61"/>
    <mergeCell ref="L64:O65"/>
    <mergeCell ref="P64:S65"/>
    <mergeCell ref="T64:W65"/>
    <mergeCell ref="X64:AA65"/>
    <mergeCell ref="AB64:AE65"/>
    <mergeCell ref="AF64:AI65"/>
    <mergeCell ref="BH66:BO71"/>
    <mergeCell ref="BH64:BO65"/>
    <mergeCell ref="AJ64:AM65"/>
    <mergeCell ref="AN64:AQ65"/>
    <mergeCell ref="AR64:AU65"/>
    <mergeCell ref="AV64:AY65"/>
    <mergeCell ref="AZ64:BC65"/>
    <mergeCell ref="BD64:BG65"/>
    <mergeCell ref="AV62:AY63"/>
    <mergeCell ref="AJ68:AM71"/>
    <mergeCell ref="AN68:AQ71"/>
    <mergeCell ref="AR68:AU71"/>
    <mergeCell ref="AV68:AY71"/>
    <mergeCell ref="AZ68:BC71"/>
    <mergeCell ref="BD68:BG71"/>
    <mergeCell ref="AN66:AQ67"/>
    <mergeCell ref="AR66:AU67"/>
    <mergeCell ref="AV66:AY67"/>
    <mergeCell ref="AZ66:BC67"/>
    <mergeCell ref="BD66:BG67"/>
    <mergeCell ref="AZ62:BC63"/>
    <mergeCell ref="BD62:BG63"/>
    <mergeCell ref="BH62:BO63"/>
  </mergeCells>
  <phoneticPr fontId="1"/>
  <pageMargins left="0.31496062992125984" right="0.31496062992125984" top="0.35433070866141736" bottom="0.35433070866141736" header="0.31496062992125984" footer="0.31496062992125984"/>
  <pageSetup paperSize="9" scale="93"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898CB-5AE6-4672-B7EC-D8A3D4BABDC0}">
  <sheetPr codeName="Sheet6">
    <tabColor theme="0" tint="-0.499984740745262"/>
  </sheetPr>
  <dimension ref="A1:L99"/>
  <sheetViews>
    <sheetView showGridLines="0" zoomScale="145" zoomScaleNormal="145" workbookViewId="0">
      <selection activeCell="E9" sqref="E9"/>
    </sheetView>
  </sheetViews>
  <sheetFormatPr defaultColWidth="8.375" defaultRowHeight="14.25" x14ac:dyDescent="0.25"/>
  <cols>
    <col min="1" max="1" width="13" customWidth="1"/>
    <col min="2" max="3" width="13.25" customWidth="1"/>
    <col min="4" max="4" width="13.125" customWidth="1"/>
    <col min="7" max="7" width="7.25" customWidth="1"/>
    <col min="8" max="8" width="16.875" bestFit="1" customWidth="1"/>
    <col min="14" max="14" width="8.625" bestFit="1" customWidth="1"/>
  </cols>
  <sheetData>
    <row r="1" spans="1:12" x14ac:dyDescent="0.25">
      <c r="A1" s="301" t="s">
        <v>142</v>
      </c>
      <c r="B1" s="301"/>
      <c r="C1" s="301" t="s">
        <v>143</v>
      </c>
      <c r="D1" s="301"/>
    </row>
    <row r="2" spans="1:12" s="3" customFormat="1" ht="16.5" customHeight="1" x14ac:dyDescent="0.25">
      <c r="A2" s="4" t="s">
        <v>144</v>
      </c>
      <c r="B2" s="5" t="s">
        <v>145</v>
      </c>
      <c r="C2" s="5" t="s">
        <v>145</v>
      </c>
      <c r="D2" s="8" t="s">
        <v>146</v>
      </c>
    </row>
    <row r="3" spans="1:12" x14ac:dyDescent="0.25">
      <c r="A3" s="6" t="s">
        <v>3</v>
      </c>
      <c r="B3" s="6">
        <v>1010</v>
      </c>
      <c r="C3" s="10">
        <v>1075</v>
      </c>
      <c r="D3" s="9">
        <v>45934</v>
      </c>
    </row>
    <row r="4" spans="1:12" x14ac:dyDescent="0.25">
      <c r="A4" s="6" t="s">
        <v>83</v>
      </c>
      <c r="B4" s="6">
        <v>953</v>
      </c>
      <c r="C4" s="10">
        <v>1029</v>
      </c>
      <c r="D4" s="9">
        <v>45982</v>
      </c>
      <c r="H4" s="11"/>
      <c r="L4" s="12"/>
    </row>
    <row r="5" spans="1:12" x14ac:dyDescent="0.25">
      <c r="A5" s="6" t="s">
        <v>147</v>
      </c>
      <c r="B5" s="6">
        <v>952</v>
      </c>
      <c r="C5" s="10">
        <v>1031</v>
      </c>
      <c r="D5" s="9">
        <v>45992</v>
      </c>
      <c r="L5" s="12"/>
    </row>
    <row r="6" spans="1:12" x14ac:dyDescent="0.25">
      <c r="A6" s="6" t="s">
        <v>148</v>
      </c>
      <c r="B6" s="6">
        <v>973</v>
      </c>
      <c r="C6" s="10">
        <v>1038</v>
      </c>
      <c r="D6" s="9">
        <v>45934</v>
      </c>
      <c r="L6" s="12"/>
    </row>
    <row r="7" spans="1:12" x14ac:dyDescent="0.25">
      <c r="A7" s="6" t="s">
        <v>149</v>
      </c>
      <c r="B7" s="6">
        <v>951</v>
      </c>
      <c r="C7" s="10">
        <v>1031</v>
      </c>
      <c r="D7" s="9">
        <v>46112</v>
      </c>
      <c r="L7" s="12"/>
    </row>
    <row r="8" spans="1:12" x14ac:dyDescent="0.25">
      <c r="A8" s="6" t="s">
        <v>150</v>
      </c>
      <c r="B8" s="6">
        <v>955</v>
      </c>
      <c r="C8" s="10">
        <v>1032</v>
      </c>
      <c r="D8" s="9">
        <v>46014</v>
      </c>
    </row>
    <row r="9" spans="1:12" x14ac:dyDescent="0.25">
      <c r="A9" s="6" t="s">
        <v>151</v>
      </c>
      <c r="B9" s="6">
        <v>955</v>
      </c>
      <c r="C9" s="10">
        <v>1033</v>
      </c>
      <c r="D9" s="9">
        <v>46023</v>
      </c>
      <c r="L9" s="12"/>
    </row>
    <row r="10" spans="1:12" x14ac:dyDescent="0.25">
      <c r="A10" s="6" t="s">
        <v>152</v>
      </c>
      <c r="B10" s="6">
        <v>1005</v>
      </c>
      <c r="C10" s="10">
        <v>1074</v>
      </c>
      <c r="D10" s="9">
        <v>45942</v>
      </c>
      <c r="L10" s="12"/>
    </row>
    <row r="11" spans="1:12" x14ac:dyDescent="0.25">
      <c r="A11" s="6" t="s">
        <v>153</v>
      </c>
      <c r="B11" s="6">
        <v>1004</v>
      </c>
      <c r="C11" s="10">
        <v>1068</v>
      </c>
      <c r="D11" s="9">
        <v>45931</v>
      </c>
      <c r="H11" s="11"/>
      <c r="L11" s="12"/>
    </row>
    <row r="12" spans="1:12" x14ac:dyDescent="0.25">
      <c r="A12" s="6" t="s">
        <v>154</v>
      </c>
      <c r="B12" s="6">
        <v>985</v>
      </c>
      <c r="C12" s="10">
        <v>1063</v>
      </c>
      <c r="D12" s="9">
        <v>46082</v>
      </c>
      <c r="H12" s="11"/>
      <c r="L12" s="12"/>
    </row>
    <row r="13" spans="1:12" x14ac:dyDescent="0.25">
      <c r="A13" s="6" t="s">
        <v>155</v>
      </c>
      <c r="B13" s="6">
        <v>1078</v>
      </c>
      <c r="C13" s="10">
        <v>1141</v>
      </c>
      <c r="D13" s="9">
        <v>45931</v>
      </c>
      <c r="L13" s="12"/>
    </row>
    <row r="14" spans="1:12" x14ac:dyDescent="0.25">
      <c r="A14" s="6" t="s">
        <v>156</v>
      </c>
      <c r="B14" s="6">
        <v>1076</v>
      </c>
      <c r="C14" s="10">
        <v>1140</v>
      </c>
      <c r="D14" s="9">
        <v>45933</v>
      </c>
      <c r="H14" s="11"/>
      <c r="I14" s="11"/>
      <c r="J14" s="11"/>
      <c r="L14" s="12"/>
    </row>
    <row r="15" spans="1:12" x14ac:dyDescent="0.25">
      <c r="A15" s="6" t="s">
        <v>157</v>
      </c>
      <c r="B15" s="6">
        <v>1163</v>
      </c>
      <c r="C15" s="10">
        <v>1226</v>
      </c>
      <c r="D15" s="9">
        <v>45933</v>
      </c>
      <c r="H15" s="11"/>
      <c r="I15" s="11"/>
      <c r="J15" s="11"/>
      <c r="L15" s="12"/>
    </row>
    <row r="16" spans="1:12" x14ac:dyDescent="0.25">
      <c r="A16" s="6" t="s">
        <v>158</v>
      </c>
      <c r="B16" s="6">
        <v>1162</v>
      </c>
      <c r="C16" s="10">
        <v>1225</v>
      </c>
      <c r="D16" s="9">
        <v>45934</v>
      </c>
      <c r="H16" s="11"/>
      <c r="I16" s="11"/>
      <c r="J16" s="11"/>
      <c r="L16" s="12"/>
    </row>
    <row r="17" spans="1:12" x14ac:dyDescent="0.25">
      <c r="A17" s="6" t="s">
        <v>159</v>
      </c>
      <c r="B17" s="6">
        <v>985</v>
      </c>
      <c r="C17" s="10">
        <v>1050</v>
      </c>
      <c r="D17" s="9">
        <v>45932</v>
      </c>
      <c r="H17" s="11"/>
      <c r="I17" s="11"/>
      <c r="J17" s="11"/>
    </row>
    <row r="18" spans="1:12" x14ac:dyDescent="0.25">
      <c r="A18" s="6" t="s">
        <v>160</v>
      </c>
      <c r="B18" s="6">
        <v>998</v>
      </c>
      <c r="C18" s="10">
        <v>1062</v>
      </c>
      <c r="D18" s="9">
        <v>45942</v>
      </c>
      <c r="I18" s="11"/>
      <c r="L18" s="12"/>
    </row>
    <row r="19" spans="1:12" x14ac:dyDescent="0.25">
      <c r="A19" s="6" t="s">
        <v>161</v>
      </c>
      <c r="B19" s="6">
        <v>984</v>
      </c>
      <c r="C19" s="10">
        <v>1054</v>
      </c>
      <c r="D19" s="9">
        <v>45938</v>
      </c>
      <c r="I19" s="11"/>
      <c r="L19" s="12"/>
    </row>
    <row r="20" spans="1:12" x14ac:dyDescent="0.25">
      <c r="A20" s="6" t="s">
        <v>162</v>
      </c>
      <c r="B20" s="6">
        <v>984</v>
      </c>
      <c r="C20" s="10">
        <v>1053</v>
      </c>
      <c r="D20" s="9">
        <v>45938</v>
      </c>
      <c r="I20" s="11"/>
      <c r="L20" s="12"/>
    </row>
    <row r="21" spans="1:12" x14ac:dyDescent="0.25">
      <c r="A21" s="6" t="s">
        <v>163</v>
      </c>
      <c r="B21" s="6">
        <v>988</v>
      </c>
      <c r="C21" s="10">
        <v>1052</v>
      </c>
      <c r="D21" s="9">
        <v>45992</v>
      </c>
      <c r="I21" s="11"/>
      <c r="L21" s="12"/>
    </row>
    <row r="22" spans="1:12" x14ac:dyDescent="0.25">
      <c r="A22" s="6" t="s">
        <v>164</v>
      </c>
      <c r="B22" s="6">
        <v>998</v>
      </c>
      <c r="C22" s="10">
        <v>1061</v>
      </c>
      <c r="D22" s="9">
        <v>45933</v>
      </c>
      <c r="I22" s="11"/>
      <c r="L22" s="12"/>
    </row>
    <row r="23" spans="1:12" x14ac:dyDescent="0.25">
      <c r="A23" s="6" t="s">
        <v>165</v>
      </c>
      <c r="B23" s="6">
        <v>1001</v>
      </c>
      <c r="C23" s="10">
        <v>1065</v>
      </c>
      <c r="D23" s="9">
        <v>45948</v>
      </c>
      <c r="I23" s="11"/>
      <c r="L23" s="12"/>
    </row>
    <row r="24" spans="1:12" x14ac:dyDescent="0.25">
      <c r="A24" s="6" t="s">
        <v>166</v>
      </c>
      <c r="B24" s="6">
        <v>1034</v>
      </c>
      <c r="C24" s="10">
        <v>1097</v>
      </c>
      <c r="D24" s="9">
        <v>45962</v>
      </c>
      <c r="H24" s="11"/>
      <c r="I24" s="11"/>
      <c r="L24" s="12"/>
    </row>
    <row r="25" spans="1:12" x14ac:dyDescent="0.25">
      <c r="A25" s="6" t="s">
        <v>167</v>
      </c>
      <c r="B25" s="6">
        <v>1077</v>
      </c>
      <c r="C25" s="10">
        <v>1140</v>
      </c>
      <c r="D25" s="9">
        <v>45948</v>
      </c>
      <c r="H25" s="11"/>
      <c r="I25" s="11"/>
      <c r="L25" s="12"/>
    </row>
    <row r="26" spans="1:12" x14ac:dyDescent="0.25">
      <c r="A26" s="6" t="s">
        <v>168</v>
      </c>
      <c r="B26" s="6">
        <v>1023</v>
      </c>
      <c r="C26" s="10">
        <v>1087</v>
      </c>
      <c r="D26" s="9">
        <v>45982</v>
      </c>
      <c r="H26" s="11"/>
      <c r="I26" s="11"/>
      <c r="J26" s="11"/>
      <c r="L26" s="12"/>
    </row>
    <row r="27" spans="1:12" x14ac:dyDescent="0.25">
      <c r="A27" s="6" t="s">
        <v>169</v>
      </c>
      <c r="B27" s="6">
        <v>1017</v>
      </c>
      <c r="C27" s="10">
        <v>1080</v>
      </c>
      <c r="D27" s="9">
        <v>45935</v>
      </c>
      <c r="H27" s="11"/>
      <c r="I27" s="11"/>
      <c r="L27" s="12"/>
    </row>
    <row r="28" spans="1:12" x14ac:dyDescent="0.25">
      <c r="A28" s="6" t="s">
        <v>81</v>
      </c>
      <c r="B28" s="6">
        <v>1058</v>
      </c>
      <c r="C28" s="10">
        <v>1122</v>
      </c>
      <c r="D28" s="9">
        <v>45982</v>
      </c>
      <c r="H28" s="11"/>
      <c r="I28" s="11"/>
      <c r="L28" s="12"/>
    </row>
    <row r="29" spans="1:12" x14ac:dyDescent="0.25">
      <c r="A29" s="6" t="s">
        <v>170</v>
      </c>
      <c r="B29" s="6">
        <v>1114</v>
      </c>
      <c r="C29" s="10">
        <v>1177</v>
      </c>
      <c r="D29" s="9">
        <v>45946</v>
      </c>
      <c r="H29" s="11"/>
      <c r="I29" s="11"/>
      <c r="J29" s="11"/>
      <c r="L29" s="12"/>
    </row>
    <row r="30" spans="1:12" x14ac:dyDescent="0.25">
      <c r="A30" s="6" t="s">
        <v>171</v>
      </c>
      <c r="B30" s="6">
        <v>1052</v>
      </c>
      <c r="C30" s="10">
        <v>1116</v>
      </c>
      <c r="D30" s="9">
        <v>45934</v>
      </c>
      <c r="H30" s="11"/>
      <c r="I30" s="11"/>
      <c r="J30" s="11"/>
      <c r="L30" s="12"/>
    </row>
    <row r="31" spans="1:12" x14ac:dyDescent="0.25">
      <c r="A31" s="6" t="s">
        <v>172</v>
      </c>
      <c r="B31" s="6">
        <v>986</v>
      </c>
      <c r="C31" s="10">
        <v>1051</v>
      </c>
      <c r="D31" s="9">
        <v>45977</v>
      </c>
      <c r="H31" s="11"/>
      <c r="I31" s="11"/>
      <c r="J31" s="11"/>
      <c r="L31" s="12"/>
    </row>
    <row r="32" spans="1:12" x14ac:dyDescent="0.25">
      <c r="A32" s="6" t="s">
        <v>173</v>
      </c>
      <c r="B32" s="6">
        <v>980</v>
      </c>
      <c r="C32" s="10">
        <v>1045</v>
      </c>
      <c r="D32" s="9">
        <v>45962</v>
      </c>
      <c r="I32" s="11"/>
      <c r="L32" s="12"/>
    </row>
    <row r="33" spans="1:12" x14ac:dyDescent="0.25">
      <c r="A33" s="6" t="s">
        <v>174</v>
      </c>
      <c r="B33" s="6">
        <v>957</v>
      </c>
      <c r="C33" s="10">
        <v>1030</v>
      </c>
      <c r="D33" s="9">
        <v>45934</v>
      </c>
      <c r="I33" s="11"/>
      <c r="L33" s="12"/>
    </row>
    <row r="34" spans="1:12" x14ac:dyDescent="0.25">
      <c r="A34" s="6" t="s">
        <v>175</v>
      </c>
      <c r="B34" s="6">
        <v>962</v>
      </c>
      <c r="C34" s="10">
        <v>1033</v>
      </c>
      <c r="D34" s="9">
        <v>45978</v>
      </c>
      <c r="I34" s="11"/>
      <c r="L34" s="12"/>
    </row>
    <row r="35" spans="1:12" x14ac:dyDescent="0.25">
      <c r="A35" s="6" t="s">
        <v>176</v>
      </c>
      <c r="B35" s="6">
        <v>982</v>
      </c>
      <c r="C35" s="10">
        <v>1047</v>
      </c>
      <c r="D35" s="9">
        <v>45992</v>
      </c>
      <c r="I35" s="11"/>
      <c r="L35" s="12"/>
    </row>
    <row r="36" spans="1:12" x14ac:dyDescent="0.25">
      <c r="A36" s="6" t="s">
        <v>177</v>
      </c>
      <c r="B36" s="6">
        <v>1020</v>
      </c>
      <c r="C36" s="10">
        <v>1085</v>
      </c>
      <c r="D36" s="9">
        <v>45962</v>
      </c>
      <c r="I36" s="11"/>
      <c r="L36" s="12"/>
    </row>
    <row r="37" spans="1:12" x14ac:dyDescent="0.25">
      <c r="A37" s="6" t="s">
        <v>178</v>
      </c>
      <c r="B37" s="6">
        <v>979</v>
      </c>
      <c r="C37" s="10">
        <v>1043</v>
      </c>
      <c r="D37" s="9">
        <v>45946</v>
      </c>
      <c r="H37" s="11"/>
      <c r="I37" s="11"/>
      <c r="L37" s="12"/>
    </row>
    <row r="38" spans="1:12" x14ac:dyDescent="0.25">
      <c r="A38" s="6" t="s">
        <v>179</v>
      </c>
      <c r="B38" s="6">
        <v>980</v>
      </c>
      <c r="C38" s="10">
        <v>1046</v>
      </c>
      <c r="D38" s="9">
        <v>46023</v>
      </c>
      <c r="I38" s="11"/>
      <c r="L38" s="12"/>
    </row>
    <row r="39" spans="1:12" x14ac:dyDescent="0.25">
      <c r="A39" s="6" t="s">
        <v>180</v>
      </c>
      <c r="B39" s="6">
        <v>970</v>
      </c>
      <c r="C39" s="10">
        <v>1036</v>
      </c>
      <c r="D39" s="9">
        <v>45948</v>
      </c>
      <c r="I39" s="11"/>
      <c r="L39" s="12"/>
    </row>
    <row r="40" spans="1:12" x14ac:dyDescent="0.25">
      <c r="A40" s="6" t="s">
        <v>181</v>
      </c>
      <c r="B40" s="6">
        <v>956</v>
      </c>
      <c r="C40" s="10">
        <v>1033</v>
      </c>
      <c r="D40" s="9">
        <v>45992</v>
      </c>
      <c r="I40" s="11"/>
      <c r="L40" s="12"/>
    </row>
    <row r="41" spans="1:12" x14ac:dyDescent="0.25">
      <c r="A41" s="6" t="s">
        <v>182</v>
      </c>
      <c r="B41" s="6">
        <v>952</v>
      </c>
      <c r="C41" s="10">
        <v>1023</v>
      </c>
      <c r="D41" s="9">
        <v>45992</v>
      </c>
      <c r="I41" s="11"/>
      <c r="L41" s="12"/>
    </row>
    <row r="42" spans="1:12" x14ac:dyDescent="0.25">
      <c r="A42" s="6" t="s">
        <v>183</v>
      </c>
      <c r="B42" s="6">
        <v>992</v>
      </c>
      <c r="C42" s="10">
        <v>1057</v>
      </c>
      <c r="D42" s="9">
        <v>45977</v>
      </c>
      <c r="I42" s="11"/>
      <c r="L42" s="12"/>
    </row>
    <row r="43" spans="1:12" x14ac:dyDescent="0.25">
      <c r="A43" s="6" t="s">
        <v>184</v>
      </c>
      <c r="B43" s="6">
        <v>956</v>
      </c>
      <c r="C43" s="10">
        <v>1030</v>
      </c>
      <c r="D43" s="9">
        <v>45982</v>
      </c>
      <c r="I43" s="11"/>
      <c r="L43" s="12"/>
    </row>
    <row r="44" spans="1:12" x14ac:dyDescent="0.25">
      <c r="A44" s="6" t="s">
        <v>185</v>
      </c>
      <c r="B44" s="6">
        <v>953</v>
      </c>
      <c r="C44" s="10">
        <v>1031</v>
      </c>
      <c r="D44" s="9">
        <v>45992</v>
      </c>
      <c r="I44" s="11"/>
      <c r="L44" s="12"/>
    </row>
    <row r="45" spans="1:12" x14ac:dyDescent="0.25">
      <c r="A45" s="6" t="s">
        <v>186</v>
      </c>
      <c r="B45" s="6">
        <v>952</v>
      </c>
      <c r="C45" s="10">
        <v>1034</v>
      </c>
      <c r="D45" s="9">
        <v>46023</v>
      </c>
      <c r="I45" s="11"/>
      <c r="L45" s="12"/>
    </row>
    <row r="46" spans="1:12" x14ac:dyDescent="0.25">
      <c r="A46" s="6" t="s">
        <v>187</v>
      </c>
      <c r="B46" s="6">
        <v>954</v>
      </c>
      <c r="C46" s="10">
        <v>1035</v>
      </c>
      <c r="D46" s="9">
        <v>46023</v>
      </c>
      <c r="I46" s="11"/>
      <c r="L46" s="12"/>
    </row>
    <row r="47" spans="1:12" x14ac:dyDescent="0.25">
      <c r="A47" s="6" t="s">
        <v>188</v>
      </c>
      <c r="B47" s="6">
        <v>952</v>
      </c>
      <c r="C47" s="10">
        <v>1023</v>
      </c>
      <c r="D47" s="9">
        <v>45977</v>
      </c>
      <c r="I47" s="11"/>
      <c r="L47" s="12"/>
    </row>
    <row r="48" spans="1:12" x14ac:dyDescent="0.25">
      <c r="A48" s="6" t="s">
        <v>189</v>
      </c>
      <c r="B48" s="6">
        <v>953</v>
      </c>
      <c r="C48" s="10">
        <v>1026</v>
      </c>
      <c r="D48" s="9">
        <v>45962</v>
      </c>
      <c r="I48" s="11"/>
      <c r="L48" s="12"/>
    </row>
    <row r="49" spans="1:12" x14ac:dyDescent="0.25">
      <c r="A49" s="6" t="s">
        <v>190</v>
      </c>
      <c r="B49" s="6">
        <v>952</v>
      </c>
      <c r="C49" s="10">
        <v>1023</v>
      </c>
      <c r="D49" s="9">
        <v>45992</v>
      </c>
      <c r="I49" s="11"/>
      <c r="L49" s="12"/>
    </row>
    <row r="50" spans="1:12" x14ac:dyDescent="0.25">
      <c r="I50" s="11"/>
      <c r="L50" s="12"/>
    </row>
    <row r="51" spans="1:12" x14ac:dyDescent="0.25">
      <c r="I51" s="11"/>
    </row>
    <row r="52" spans="1:12" x14ac:dyDescent="0.25">
      <c r="I52" s="11"/>
    </row>
    <row r="53" spans="1:12" x14ac:dyDescent="0.25">
      <c r="A53" s="7"/>
      <c r="I53" s="11"/>
    </row>
    <row r="54" spans="1:12" x14ac:dyDescent="0.25">
      <c r="A54" s="7"/>
      <c r="I54" s="11"/>
    </row>
    <row r="55" spans="1:12" x14ac:dyDescent="0.25">
      <c r="A55" s="7"/>
      <c r="I55" s="11"/>
    </row>
    <row r="56" spans="1:12" x14ac:dyDescent="0.25">
      <c r="A56" s="7"/>
      <c r="I56" s="11"/>
    </row>
    <row r="57" spans="1:12" x14ac:dyDescent="0.25">
      <c r="A57" s="7"/>
      <c r="I57" s="11"/>
    </row>
    <row r="58" spans="1:12" x14ac:dyDescent="0.25">
      <c r="A58" s="7"/>
      <c r="I58" s="11"/>
    </row>
    <row r="59" spans="1:12" x14ac:dyDescent="0.25">
      <c r="A59" s="7"/>
      <c r="I59" s="11"/>
    </row>
    <row r="60" spans="1:12" x14ac:dyDescent="0.25">
      <c r="A60" s="7"/>
      <c r="I60" s="11"/>
    </row>
    <row r="61" spans="1:12" x14ac:dyDescent="0.25">
      <c r="A61" s="7"/>
    </row>
    <row r="62" spans="1:12" x14ac:dyDescent="0.25">
      <c r="A62" s="7"/>
    </row>
    <row r="63" spans="1:12" x14ac:dyDescent="0.25">
      <c r="A63" s="7"/>
    </row>
    <row r="64" spans="1:12"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row r="74" spans="1:1" x14ac:dyDescent="0.25">
      <c r="A74" s="7"/>
    </row>
    <row r="75" spans="1:1" x14ac:dyDescent="0.25">
      <c r="A75" s="7"/>
    </row>
    <row r="76" spans="1:1" x14ac:dyDescent="0.25">
      <c r="A76" s="7"/>
    </row>
    <row r="77" spans="1:1" x14ac:dyDescent="0.25">
      <c r="A77" s="7"/>
    </row>
    <row r="78" spans="1:1" x14ac:dyDescent="0.25">
      <c r="A78" s="7"/>
    </row>
    <row r="79" spans="1:1" x14ac:dyDescent="0.25">
      <c r="A79" s="7"/>
    </row>
    <row r="80" spans="1:1"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sheetData>
  <mergeCells count="2">
    <mergeCell ref="A1:B1"/>
    <mergeCell ref="C1:D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3AC411E28B8542968ED41F49D101E0" ma:contentTypeVersion="9" ma:contentTypeDescription="新しいドキュメントを作成します。" ma:contentTypeScope="" ma:versionID="46445ba4e49b5e7ab1e8e14c585aca5c">
  <xsd:schema xmlns:xsd="http://www.w3.org/2001/XMLSchema" xmlns:xs="http://www.w3.org/2001/XMLSchema" xmlns:p="http://schemas.microsoft.com/office/2006/metadata/properties" xmlns:ns2="0ecf4e46-b2fd-4cbd-992e-72571c466e0c" targetNamespace="http://schemas.microsoft.com/office/2006/metadata/properties" ma:root="true" ma:fieldsID="0a3ece987cd9f5e68153616d048288a3" ns2:_="">
    <xsd:import namespace="0ecf4e46-b2fd-4cbd-992e-72571c466e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f4e46-b2fd-4cbd-992e-72571c466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813da7-3c8c-4088-8ec7-9f4c0166a13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cf4e46-b2fd-4cbd-992e-72571c466e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2D5E38-DB60-4D8B-8870-1C5FED47288A}"/>
</file>

<file path=customXml/itemProps2.xml><?xml version="1.0" encoding="utf-8"?>
<ds:datastoreItem xmlns:ds="http://schemas.openxmlformats.org/officeDocument/2006/customXml" ds:itemID="{95A26235-78CE-4EE1-B5F3-BCC8C63FCCCB}">
  <ds:schemaRefs>
    <ds:schemaRef ds:uri="http://schemas.microsoft.com/sharepoint/v3/contenttype/forms"/>
  </ds:schemaRefs>
</ds:datastoreItem>
</file>

<file path=customXml/itemProps3.xml><?xml version="1.0" encoding="utf-8"?>
<ds:datastoreItem xmlns:ds="http://schemas.openxmlformats.org/officeDocument/2006/customXml" ds:itemID="{5FC46597-B85B-4431-9962-4ABFBB88C0BD}">
  <ds:schemaRefs>
    <ds:schemaRef ds:uri="http://schemas.microsoft.com/office/2006/metadata/properties"/>
    <ds:schemaRef ds:uri="http://schemas.microsoft.com/office/infopath/2007/PartnerControls"/>
    <ds:schemaRef ds:uri="fec077ae-785b-41b0-a45f-e22e30d280e9"/>
    <ds:schemaRef ds:uri="246f645e-eb11-49e5-88cf-6f9b7fe3435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51</vt:i4>
      </vt:variant>
    </vt:vector>
  </HeadingPairs>
  <TitlesOfParts>
    <vt:vector size="55" baseType="lpstr">
      <vt:lpstr>【賃金引上げ特例（＋50円以上)】セルフチェックシート</vt:lpstr>
      <vt:lpstr>【賃金引上げ加点＋30円以上)】セルフチェックシート</vt:lpstr>
      <vt:lpstr>【サンプル】賃金台帳</vt:lpstr>
      <vt:lpstr>※参考参照データ</vt:lpstr>
      <vt:lpstr>【サンプル】賃金台帳!Print_Area</vt:lpstr>
      <vt:lpstr>'【賃金引上げ加点＋30円以上)】セルフチェックシート'!Print_Area</vt:lpstr>
      <vt:lpstr>'【賃金引上げ特例（＋50円以上)】セルフチェックシート'!Print_Area</vt:lpstr>
      <vt:lpstr>※参考参照データ!愛__知</vt:lpstr>
      <vt:lpstr>※参考参照データ!愛__媛</vt:lpstr>
      <vt:lpstr>※参考参照データ!茨__城</vt:lpstr>
      <vt:lpstr>※参考参照データ!岡__山</vt:lpstr>
      <vt:lpstr>※参考参照データ!沖__縄</vt:lpstr>
      <vt:lpstr>※参考参照データ!岩__手</vt:lpstr>
      <vt:lpstr>※参考参照データ!岐__阜</vt:lpstr>
      <vt:lpstr>※参考参照データ!宮__崎</vt:lpstr>
      <vt:lpstr>※参考参照データ!宮__城</vt:lpstr>
      <vt:lpstr>※参考参照データ!京__都</vt:lpstr>
      <vt:lpstr>※参考参照データ!熊__本</vt:lpstr>
      <vt:lpstr>※参考参照データ!群__馬</vt:lpstr>
      <vt:lpstr>※参考参照データ!広__島</vt:lpstr>
      <vt:lpstr>※参考参照データ!香__川</vt:lpstr>
      <vt:lpstr>※参考参照データ!高__知</vt:lpstr>
      <vt:lpstr>※参考参照データ!佐__賀</vt:lpstr>
      <vt:lpstr>※参考参照データ!埼__玉</vt:lpstr>
      <vt:lpstr>※参考参照データ!三__重</vt:lpstr>
      <vt:lpstr>※参考参照データ!山__形</vt:lpstr>
      <vt:lpstr>※参考参照データ!山__口</vt:lpstr>
      <vt:lpstr>※参考参照データ!山__梨</vt:lpstr>
      <vt:lpstr>※参考参照データ!滋__賀</vt:lpstr>
      <vt:lpstr>※参考参照データ!鹿児島</vt:lpstr>
      <vt:lpstr>※参考参照データ!秋__田</vt:lpstr>
      <vt:lpstr>※参考参照データ!新__潟</vt:lpstr>
      <vt:lpstr>※参考参照データ!神奈川</vt:lpstr>
      <vt:lpstr>※参考参照データ!青__森</vt:lpstr>
      <vt:lpstr>※参考参照データ!静__岡</vt:lpstr>
      <vt:lpstr>※参考参照データ!石__川</vt:lpstr>
      <vt:lpstr>※参考参照データ!千__葉</vt:lpstr>
      <vt:lpstr>※参考参照データ!大__阪</vt:lpstr>
      <vt:lpstr>※参考参照データ!大__分</vt:lpstr>
      <vt:lpstr>※参考参照データ!長__崎</vt:lpstr>
      <vt:lpstr>※参考参照データ!長__野</vt:lpstr>
      <vt:lpstr>※参考参照データ!鳥__取</vt:lpstr>
      <vt:lpstr>※参考参照データ!都道府県名</vt:lpstr>
      <vt:lpstr>※参考参照データ!島__根</vt:lpstr>
      <vt:lpstr>※参考参照データ!東__京</vt:lpstr>
      <vt:lpstr>※参考参照データ!徳__島</vt:lpstr>
      <vt:lpstr>※参考参照データ!栃__木</vt:lpstr>
      <vt:lpstr>※参考参照データ!奈__良</vt:lpstr>
      <vt:lpstr>※参考参照データ!富__山</vt:lpstr>
      <vt:lpstr>※参考参照データ!福__井</vt:lpstr>
      <vt:lpstr>※参考参照データ!福__岡</vt:lpstr>
      <vt:lpstr>※参考参照データ!福__島</vt:lpstr>
      <vt:lpstr>※参考参照データ!兵__庫</vt:lpstr>
      <vt:lpstr>※参考参照データ!北海道</vt:lpstr>
      <vt:lpstr>※参考参照データ!和歌山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2025-11-28T00:54:41Z</cp:lastPrinted>
  <dcterms:created xsi:type="dcterms:W3CDTF">2019-11-13T06:21:22Z</dcterms:created>
  <dcterms:modified xsi:type="dcterms:W3CDTF">2025-11-28T03:17:19Z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0x0101000A3AC411E28B8542968ED41F49D101E0</vt:lpwstr>
  </property>
  <property fmtid="{D5CDD505-2E9C-101B-9397-08002B2CF9AE}" pid="3" name="MediaServiceImageTags">
    <vt:lpwstr/>
  </property>
</Properties>
</file>